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НАЗИЛЯ\"/>
    </mc:Choice>
  </mc:AlternateContent>
  <bookViews>
    <workbookView xWindow="0" yWindow="0" windowWidth="20500" windowHeight="745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H72" i="1" l="1"/>
  <c r="R72" i="1" l="1"/>
  <c r="Q72" i="1"/>
  <c r="F9" i="1"/>
  <c r="R43" i="1"/>
  <c r="Q43" i="1"/>
  <c r="P52" i="1"/>
  <c r="L43" i="1"/>
  <c r="J43" i="1"/>
  <c r="I43" i="1"/>
  <c r="H43" i="1"/>
  <c r="G43" i="1"/>
  <c r="E43" i="1"/>
  <c r="R66" i="1"/>
  <c r="Q66" i="1"/>
  <c r="P66" i="1"/>
  <c r="O66" i="1"/>
  <c r="N66" i="1"/>
  <c r="M66" i="1"/>
  <c r="L66" i="1"/>
  <c r="K66" i="1"/>
  <c r="J66" i="1"/>
  <c r="I66" i="1"/>
  <c r="H66" i="1"/>
  <c r="G66" i="1"/>
  <c r="F66" i="1"/>
  <c r="E66" i="1"/>
  <c r="D66" i="1"/>
  <c r="R62" i="1"/>
  <c r="Q62" i="1"/>
  <c r="L62" i="1"/>
  <c r="K62" i="1"/>
  <c r="J62" i="1"/>
  <c r="I62" i="1"/>
  <c r="H62" i="1"/>
  <c r="G62" i="1"/>
  <c r="F62" i="1"/>
  <c r="E62" i="1"/>
  <c r="D62" i="1"/>
  <c r="Q58" i="1"/>
  <c r="P58" i="1"/>
  <c r="J58" i="1"/>
  <c r="H58" i="1"/>
  <c r="G58" i="1"/>
  <c r="F58" i="1"/>
  <c r="E58" i="1"/>
  <c r="Q52" i="1"/>
  <c r="L52" i="1"/>
  <c r="K52" i="1"/>
  <c r="K43" i="1" s="1"/>
  <c r="J52" i="1"/>
  <c r="I52" i="1"/>
  <c r="H52" i="1"/>
  <c r="G52" i="1"/>
  <c r="F52" i="1"/>
  <c r="E52" i="1"/>
  <c r="D52" i="1"/>
  <c r="R44" i="1"/>
  <c r="Q44" i="1"/>
  <c r="P44" i="1"/>
  <c r="P43" i="1" s="1"/>
  <c r="P72" i="1" s="1"/>
  <c r="O44" i="1"/>
  <c r="O43" i="1" s="1"/>
  <c r="O72" i="1" s="1"/>
  <c r="N44" i="1"/>
  <c r="N43" i="1" s="1"/>
  <c r="N72" i="1" s="1"/>
  <c r="M44" i="1"/>
  <c r="M43" i="1" s="1"/>
  <c r="M72" i="1" s="1"/>
  <c r="L44" i="1"/>
  <c r="K44" i="1"/>
  <c r="J44" i="1"/>
  <c r="I44" i="1"/>
  <c r="H44" i="1"/>
  <c r="G44" i="1"/>
  <c r="F44" i="1"/>
  <c r="D44" i="1"/>
  <c r="F43" i="1" l="1"/>
  <c r="R29" i="1"/>
  <c r="Q29" i="1"/>
  <c r="P29" i="1"/>
  <c r="O29" i="1"/>
  <c r="I29" i="1"/>
  <c r="H29" i="1"/>
  <c r="G29" i="1"/>
  <c r="E29" i="1" l="1"/>
  <c r="J29" i="1"/>
  <c r="K29" i="1"/>
  <c r="L29" i="1"/>
  <c r="M29" i="1"/>
  <c r="N29" i="1"/>
  <c r="D29" i="1"/>
  <c r="E24" i="1"/>
  <c r="F24" i="1"/>
  <c r="G24" i="1"/>
  <c r="H24" i="1"/>
  <c r="I24" i="1"/>
  <c r="J24" i="1"/>
  <c r="K24" i="1"/>
  <c r="L24" i="1"/>
  <c r="M24" i="1"/>
  <c r="N24" i="1"/>
  <c r="O24" i="1"/>
  <c r="P24" i="1"/>
  <c r="Q24" i="1"/>
  <c r="R24" i="1"/>
  <c r="D24" i="1"/>
  <c r="E8" i="1"/>
  <c r="G8" i="1"/>
  <c r="H8" i="1"/>
  <c r="I8" i="1"/>
  <c r="J8" i="1"/>
  <c r="K8" i="1"/>
  <c r="L8" i="1"/>
  <c r="M8" i="1"/>
  <c r="N8" i="1"/>
  <c r="O8" i="1"/>
  <c r="P8" i="1"/>
  <c r="Q8" i="1"/>
  <c r="R8" i="1"/>
  <c r="F14" i="1" l="1"/>
  <c r="D14" i="1" s="1"/>
  <c r="F13" i="1"/>
  <c r="R52" i="1" l="1"/>
  <c r="F23" i="1" l="1"/>
  <c r="F22" i="1"/>
  <c r="D22" i="1" s="1"/>
  <c r="D58" i="1" l="1"/>
  <c r="D43" i="1" s="1"/>
  <c r="F38" i="1"/>
  <c r="M62" i="1"/>
  <c r="N62" i="1"/>
  <c r="O62" i="1"/>
  <c r="P62" i="1"/>
  <c r="M52" i="1"/>
  <c r="N52" i="1"/>
  <c r="O52" i="1"/>
  <c r="F29" i="1" l="1"/>
  <c r="E72" i="1"/>
  <c r="G72" i="1"/>
  <c r="L72" i="1"/>
  <c r="K72" i="1"/>
  <c r="I72" i="1"/>
  <c r="F16" i="1" l="1"/>
  <c r="D16" i="1" s="1"/>
  <c r="F10" i="1"/>
  <c r="F12" i="1"/>
  <c r="D12" i="1" s="1"/>
  <c r="F17" i="1"/>
  <c r="D17" i="1" s="1"/>
  <c r="F20" i="1"/>
  <c r="D20" i="1" s="1"/>
  <c r="D9" i="1"/>
  <c r="R76" i="1"/>
  <c r="Q76" i="1"/>
  <c r="P76" i="1"/>
  <c r="Q75" i="1"/>
  <c r="P75" i="1"/>
  <c r="F8" i="1" l="1"/>
  <c r="D10" i="1"/>
  <c r="D8" i="1" s="1"/>
  <c r="F72" i="1" l="1"/>
  <c r="D72" i="1"/>
  <c r="R74" i="1"/>
  <c r="Q74" i="1" l="1"/>
  <c r="P74" i="1"/>
  <c r="M58" i="1"/>
  <c r="N58" i="1"/>
  <c r="L58" i="1"/>
  <c r="R58" i="1"/>
  <c r="K58" i="1"/>
  <c r="O58" i="1"/>
  <c r="I58" i="1"/>
</calcChain>
</file>

<file path=xl/sharedStrings.xml><?xml version="1.0" encoding="utf-8"?>
<sst xmlns="http://schemas.openxmlformats.org/spreadsheetml/2006/main" count="241" uniqueCount="191">
  <si>
    <t>2. План учебного процесса</t>
  </si>
  <si>
    <t>Индекс</t>
  </si>
  <si>
    <t>Наименование циклов, дисциплин, профессиональных модулей, МДК, практик</t>
  </si>
  <si>
    <t>Формы промежуточной аттестации</t>
  </si>
  <si>
    <t xml:space="preserve">Объем образовательной нагрузки </t>
  </si>
  <si>
    <t>Учебная нагрузка обучающихся (час.)</t>
  </si>
  <si>
    <t>Самостоятельная учебная работа</t>
  </si>
  <si>
    <t>I курс</t>
  </si>
  <si>
    <t>II курс</t>
  </si>
  <si>
    <t>III курс</t>
  </si>
  <si>
    <t>Всего учебных занятий</t>
  </si>
  <si>
    <t>По практике производственной и учебной</t>
  </si>
  <si>
    <t>Промежуточная аттестация</t>
  </si>
  <si>
    <t>2   сем./ трим.          24 нед.</t>
  </si>
  <si>
    <t>5    сем./ трим.        17 нед.</t>
  </si>
  <si>
    <t>теоретического обучения</t>
  </si>
  <si>
    <t>лаб. и практ. занятий</t>
  </si>
  <si>
    <t>ОУД.00</t>
  </si>
  <si>
    <t>Общеобразовательные учебные дисциплины</t>
  </si>
  <si>
    <t>ОУД.01</t>
  </si>
  <si>
    <t xml:space="preserve">Русский язык </t>
  </si>
  <si>
    <t>Э</t>
  </si>
  <si>
    <t>ОУД.02</t>
  </si>
  <si>
    <t>Литература</t>
  </si>
  <si>
    <t>ДЗ</t>
  </si>
  <si>
    <t>ОУД.03</t>
  </si>
  <si>
    <t>Иностранный язык</t>
  </si>
  <si>
    <t xml:space="preserve">  -, ДЗ</t>
  </si>
  <si>
    <t>ОУД.04</t>
  </si>
  <si>
    <t>Математика</t>
  </si>
  <si>
    <t xml:space="preserve"> -, Э</t>
  </si>
  <si>
    <t>ОУД.05</t>
  </si>
  <si>
    <t>История</t>
  </si>
  <si>
    <t>ОУД.06</t>
  </si>
  <si>
    <t>Физическая культура</t>
  </si>
  <si>
    <t xml:space="preserve"> З, ДЗ</t>
  </si>
  <si>
    <t>ОУД.07</t>
  </si>
  <si>
    <t>Основы безопасности жизнедеятельности</t>
  </si>
  <si>
    <t xml:space="preserve"> ДЗ</t>
  </si>
  <si>
    <t>ОУД.08</t>
  </si>
  <si>
    <t>ОУД.09</t>
  </si>
  <si>
    <t xml:space="preserve">Информатика </t>
  </si>
  <si>
    <t>ОУД.10</t>
  </si>
  <si>
    <t>ОУД.12</t>
  </si>
  <si>
    <t>Родной язык</t>
  </si>
  <si>
    <t xml:space="preserve"> -, ДЗ</t>
  </si>
  <si>
    <t>ОП.00</t>
  </si>
  <si>
    <t>Физика</t>
  </si>
  <si>
    <t>Распределение учебной нагрузки  по курсам и семестрам (час. в семестр)</t>
  </si>
  <si>
    <t>Во взаимодействии с преподавателем</t>
  </si>
  <si>
    <t>Нагрузка на дисциплины и МДК</t>
  </si>
  <si>
    <t>в т.ч. по учебным дисциплинам и МДК</t>
  </si>
  <si>
    <t>курсовых работ (проектов)</t>
  </si>
  <si>
    <t>3   сем./ трим.                                   17 нед.</t>
  </si>
  <si>
    <t>4   сем./ трим.        24 нед.</t>
  </si>
  <si>
    <t xml:space="preserve">6    сем./ трим.                                                                                                                                                                     25 нед.                         </t>
  </si>
  <si>
    <t>Иностранный язык в профессиональной деятельности</t>
  </si>
  <si>
    <t xml:space="preserve"> -, -, -, -,  -, ДЗ</t>
  </si>
  <si>
    <t>Экологические основы природопользования</t>
  </si>
  <si>
    <t>Общепрофессиональный цикл</t>
  </si>
  <si>
    <t>ОП.01</t>
  </si>
  <si>
    <t>Инженерная графика</t>
  </si>
  <si>
    <t>ОП.02</t>
  </si>
  <si>
    <t>Техническая механика</t>
  </si>
  <si>
    <t>ОП.03</t>
  </si>
  <si>
    <t>Материаловедение</t>
  </si>
  <si>
    <t>ОП.04</t>
  </si>
  <si>
    <t>ОП.05</t>
  </si>
  <si>
    <t>Основы гидравлики и теплотехники</t>
  </si>
  <si>
    <t>ОП.06</t>
  </si>
  <si>
    <t>Основы агрономии</t>
  </si>
  <si>
    <t>ОП.07</t>
  </si>
  <si>
    <t>Основы зоотехнии</t>
  </si>
  <si>
    <t>ОП.08</t>
  </si>
  <si>
    <t>ОП.09</t>
  </si>
  <si>
    <t>ОП.10</t>
  </si>
  <si>
    <t>Основы экономики, менеджмента и маркетинга</t>
  </si>
  <si>
    <t>ОП.11</t>
  </si>
  <si>
    <t>Правовые основы профессиональной деятельности</t>
  </si>
  <si>
    <t>ОП.12</t>
  </si>
  <si>
    <t>ОП.13</t>
  </si>
  <si>
    <t>Безопасность жизнедеятельности</t>
  </si>
  <si>
    <t>П.00</t>
  </si>
  <si>
    <t>Профессиональный цикл</t>
  </si>
  <si>
    <t>ПМ.01</t>
  </si>
  <si>
    <t>МДК. 01.01</t>
  </si>
  <si>
    <t>МДК. 01.02</t>
  </si>
  <si>
    <t>Учебная практика</t>
  </si>
  <si>
    <t xml:space="preserve"> -, -, ДЗ</t>
  </si>
  <si>
    <t>ПП.01</t>
  </si>
  <si>
    <t>Производственная практика</t>
  </si>
  <si>
    <t>ПМ.02</t>
  </si>
  <si>
    <t>МДК. 02.01</t>
  </si>
  <si>
    <t>УП.02</t>
  </si>
  <si>
    <t>ПП.02</t>
  </si>
  <si>
    <t>ПМ.03</t>
  </si>
  <si>
    <t>МДК. 03.01</t>
  </si>
  <si>
    <t>Технологические процессы ремонтного производства</t>
  </si>
  <si>
    <t>ПП.03</t>
  </si>
  <si>
    <t>МДК. 04.01</t>
  </si>
  <si>
    <t>ПП.04</t>
  </si>
  <si>
    <t>ПДП</t>
  </si>
  <si>
    <t>Преддипломная практика</t>
  </si>
  <si>
    <t>ГИА</t>
  </si>
  <si>
    <t>Государственная итоговая аттестация</t>
  </si>
  <si>
    <t>Всего</t>
  </si>
  <si>
    <t xml:space="preserve">дисциплин и МДК </t>
  </si>
  <si>
    <t>Государственная (итоговая) атестация</t>
  </si>
  <si>
    <t>учебной практики</t>
  </si>
  <si>
    <t>1. Программа обучения по специальности</t>
  </si>
  <si>
    <t>производств. практики</t>
  </si>
  <si>
    <t>1.1. Дипломный проект (работа)</t>
  </si>
  <si>
    <t>преддиплом. практики</t>
  </si>
  <si>
    <t>Выполнение дипломного проекта (работы) с 18.05 по 14.06 (всего 4 нед.)</t>
  </si>
  <si>
    <t>экзаменов</t>
  </si>
  <si>
    <t>Защита дипломного проекта (работы) с 15.06 по 28.06 (всего 2 нед.)</t>
  </si>
  <si>
    <t>дифф.  зачетов</t>
  </si>
  <si>
    <t>1.2 Государственные экзамены (при их наличии в том числе в виде демонстрационного экзамена) - Выполнение демонстрационного экзамена</t>
  </si>
  <si>
    <t>зачетов</t>
  </si>
  <si>
    <t>Электротехника и электроника</t>
  </si>
  <si>
    <t>Подготовка машин, механизмов, установок, приспособлений к работе, комплектование сборочных единиц</t>
  </si>
  <si>
    <t>Итого</t>
  </si>
  <si>
    <t>ПМ.04</t>
  </si>
  <si>
    <t>72</t>
  </si>
  <si>
    <t>Квалификационный экзамен</t>
  </si>
  <si>
    <t>ОУД.13</t>
  </si>
  <si>
    <t>Индивидуальный проект</t>
  </si>
  <si>
    <t>З</t>
  </si>
  <si>
    <t>ОУД.14</t>
  </si>
  <si>
    <t xml:space="preserve">  -/1/2</t>
  </si>
  <si>
    <t>История России</t>
  </si>
  <si>
    <t>Математические методы решения прикладных профессиональных задач</t>
  </si>
  <si>
    <t>Основы взаимозаменяемости и технические измерения</t>
  </si>
  <si>
    <t>ОУД.11</t>
  </si>
  <si>
    <t>Социально -гуманитарный цикл</t>
  </si>
  <si>
    <t>СГ. 00</t>
  </si>
  <si>
    <t>СГ.01</t>
  </si>
  <si>
    <t>СГ.02</t>
  </si>
  <si>
    <t>СГ.03</t>
  </si>
  <si>
    <t>СГ.04</t>
  </si>
  <si>
    <t>География</t>
  </si>
  <si>
    <t>Химия</t>
  </si>
  <si>
    <t>Биология</t>
  </si>
  <si>
    <t>Обществознание</t>
  </si>
  <si>
    <t>ОУД.15</t>
  </si>
  <si>
    <t xml:space="preserve"> -, ДЗ </t>
  </si>
  <si>
    <t>Консультации</t>
  </si>
  <si>
    <t>1    сем./ три.                                           17 нед.</t>
  </si>
  <si>
    <t xml:space="preserve"> ДЗ,ДЗ</t>
  </si>
  <si>
    <t xml:space="preserve">  -, Э</t>
  </si>
  <si>
    <t>Информационные технологии в профессиональой деятельности</t>
  </si>
  <si>
    <t>Назначение , устройство, принцип работы и регулировки тракторов и автомобилей</t>
  </si>
  <si>
    <t>Назначение, устройство, принцип работы и регулировки сельскохозяйственных машин и обрудования</t>
  </si>
  <si>
    <t xml:space="preserve"> -,-,-, Э</t>
  </si>
  <si>
    <t>-,-,Э</t>
  </si>
  <si>
    <t>Комплектование и подготовка к работе машинно-тракторных агрегатов для выполнения сельскохозяйственных работ</t>
  </si>
  <si>
    <t>МДК.    01.03</t>
  </si>
  <si>
    <t>МДК.  01.04</t>
  </si>
  <si>
    <t>Устройство, принцип работы и обслуживание оборудовании живодноводческих ферм и комплексов</t>
  </si>
  <si>
    <t>УП.01</t>
  </si>
  <si>
    <t>ПА</t>
  </si>
  <si>
    <t>2/9/4</t>
  </si>
  <si>
    <t xml:space="preserve"> 1/4/-</t>
  </si>
  <si>
    <t xml:space="preserve"> 3/8/1</t>
  </si>
  <si>
    <t xml:space="preserve"> -/2/3</t>
  </si>
  <si>
    <t>Ремонт сельскохозяйственной техники и оборудования</t>
  </si>
  <si>
    <t>Система технического обслуживания и ремонта сельскохозяйственной техники и оборудования</t>
  </si>
  <si>
    <t>94</t>
  </si>
  <si>
    <t>0</t>
  </si>
  <si>
    <t>48</t>
  </si>
  <si>
    <t>МДК.     02.03</t>
  </si>
  <si>
    <t>76</t>
  </si>
  <si>
    <t>Эксплуатация тракторов, комбайнов и сельскохозяйственных машин в условиях селькохозяйственного производства</t>
  </si>
  <si>
    <t>Освоение профессии рабочего 19205 Тракторист - машинист сельскохозяйственного производства (категории "В", "С","D", "Е","F")</t>
  </si>
  <si>
    <t xml:space="preserve"> -/1/1</t>
  </si>
  <si>
    <t>Освоение профессии рабочего Водитель автомобиля категории "В", "С"</t>
  </si>
  <si>
    <t>Теоретическая подготовка водителей автомобиля категории "В", "С"</t>
  </si>
  <si>
    <t>174</t>
  </si>
  <si>
    <t>36</t>
  </si>
  <si>
    <t>6</t>
  </si>
  <si>
    <t>ПМ.05</t>
  </si>
  <si>
    <t>Цифровые технологии в агропромышленном комплексе</t>
  </si>
  <si>
    <t>МДК.     05.01</t>
  </si>
  <si>
    <t xml:space="preserve">Использование технологии цифрового земледелия </t>
  </si>
  <si>
    <t>63</t>
  </si>
  <si>
    <t>УП.05</t>
  </si>
  <si>
    <t>-/1/1</t>
  </si>
  <si>
    <t xml:space="preserve"> -/8/9</t>
  </si>
  <si>
    <t>972</t>
  </si>
  <si>
    <t>6/27/14</t>
  </si>
  <si>
    <t>Примечание: 24 часа отводится на обучение вождению тракторов и самоходных сельскохозяйственных машин на одного студента по графику вне учебной сетки, 72 часа отводится на обучение вождению грузового автомобиля на 1 студента по графику вне учебной сетки, 56 часов отводится на обучение вождению легкового автомобиля на 1 студента по графику вне учебной сетки.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</si>
</sst>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Calibri"/>
      <family val="2"/>
      <charset val="204"/>
      <scheme val="minor"/>
    </font>
    <font>
      <sz val="10"/>
      <name val="Calibri"/>
      <family val="2"/>
      <charset val="204"/>
    </font>
    <font>
      <sz val="11"/>
      <color theme="6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23">
    <xf numFmtId="0" fontId="0" fillId="0" borderId="0" xfId="0"/>
    <xf numFmtId="0" fontId="1" fillId="0" borderId="1" xfId="0" applyFont="1" applyBorder="1" applyAlignment="1"/>
    <xf numFmtId="0" fontId="2" fillId="0" borderId="0" xfId="0" applyFont="1"/>
    <xf numFmtId="0" fontId="3" fillId="0" borderId="0" xfId="0" applyFont="1"/>
    <xf numFmtId="0" fontId="3" fillId="0" borderId="0" xfId="0" applyFont="1" applyBorder="1"/>
    <xf numFmtId="0" fontId="4" fillId="0" borderId="7" xfId="0" applyFont="1" applyFill="1" applyBorder="1" applyAlignment="1">
      <alignment horizontal="center" vertical="center"/>
    </xf>
    <xf numFmtId="0" fontId="1" fillId="0" borderId="7" xfId="0" applyNumberFormat="1" applyFont="1" applyFill="1" applyBorder="1" applyAlignment="1">
      <alignment horizontal="center" vertical="center"/>
    </xf>
    <xf numFmtId="0" fontId="2" fillId="0" borderId="1" xfId="0" applyFont="1" applyBorder="1" applyAlignment="1"/>
    <xf numFmtId="0" fontId="0" fillId="0" borderId="0" xfId="0" applyFont="1"/>
    <xf numFmtId="0" fontId="5" fillId="0" borderId="0" xfId="0" applyFont="1"/>
    <xf numFmtId="49" fontId="0" fillId="0" borderId="0" xfId="0" applyNumberFormat="1" applyFont="1"/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wrapText="1"/>
    </xf>
    <xf numFmtId="49" fontId="6" fillId="0" borderId="3" xfId="0" applyNumberFormat="1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7" fillId="0" borderId="6" xfId="0" applyNumberFormat="1" applyFont="1" applyBorder="1" applyAlignment="1">
      <alignment horizontal="center" vertical="center" wrapText="1"/>
    </xf>
    <xf numFmtId="0" fontId="7" fillId="2" borderId="3" xfId="0" applyNumberFormat="1" applyFont="1" applyFill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center"/>
    </xf>
    <xf numFmtId="49" fontId="7" fillId="0" borderId="6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8" fillId="0" borderId="0" xfId="0" applyFont="1"/>
    <xf numFmtId="49" fontId="6" fillId="0" borderId="3" xfId="0" applyNumberFormat="1" applyFont="1" applyBorder="1" applyAlignment="1">
      <alignment horizontal="center" wrapText="1"/>
    </xf>
    <xf numFmtId="0" fontId="9" fillId="0" borderId="0" xfId="0" applyFont="1"/>
    <xf numFmtId="0" fontId="7" fillId="0" borderId="3" xfId="0" applyFont="1" applyBorder="1" applyAlignment="1">
      <alignment vertical="center" wrapText="1"/>
    </xf>
    <xf numFmtId="0" fontId="7" fillId="0" borderId="3" xfId="0" applyFont="1" applyBorder="1" applyAlignment="1">
      <alignment vertical="center"/>
    </xf>
    <xf numFmtId="0" fontId="8" fillId="0" borderId="3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10" fillId="0" borderId="0" xfId="0" applyFont="1"/>
    <xf numFmtId="0" fontId="7" fillId="0" borderId="4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/>
    </xf>
    <xf numFmtId="0" fontId="6" fillId="0" borderId="3" xfId="0" applyFont="1" applyBorder="1" applyAlignment="1">
      <alignment horizontal="center" textRotation="90" wrapText="1"/>
    </xf>
    <xf numFmtId="0" fontId="6" fillId="0" borderId="0" xfId="0" applyFont="1" applyAlignment="1">
      <alignment horizontal="center" vertical="center" textRotation="90"/>
    </xf>
    <xf numFmtId="0" fontId="6" fillId="0" borderId="7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49" fontId="6" fillId="0" borderId="0" xfId="0" applyNumberFormat="1" applyFont="1" applyFill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left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7" fillId="0" borderId="3" xfId="0" applyFont="1" applyBorder="1" applyAlignment="1">
      <alignment wrapText="1"/>
    </xf>
    <xf numFmtId="0" fontId="7" fillId="0" borderId="3" xfId="0" applyFont="1" applyBorder="1"/>
    <xf numFmtId="0" fontId="6" fillId="0" borderId="9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left" vertical="center" wrapText="1"/>
    </xf>
    <xf numFmtId="14" fontId="6" fillId="0" borderId="12" xfId="0" applyNumberFormat="1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 wrapText="1"/>
    </xf>
    <xf numFmtId="49" fontId="7" fillId="0" borderId="7" xfId="0" applyNumberFormat="1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top"/>
    </xf>
    <xf numFmtId="0" fontId="11" fillId="0" borderId="3" xfId="0" applyFont="1" applyBorder="1"/>
    <xf numFmtId="0" fontId="11" fillId="0" borderId="3" xfId="0" applyFont="1" applyBorder="1" applyAlignment="1">
      <alignment horizontal="center"/>
    </xf>
    <xf numFmtId="49" fontId="7" fillId="0" borderId="6" xfId="0" applyNumberFormat="1" applyFont="1" applyBorder="1" applyAlignment="1">
      <alignment horizontal="center" vertical="center"/>
    </xf>
    <xf numFmtId="49" fontId="6" fillId="0" borderId="6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/>
    </xf>
    <xf numFmtId="0" fontId="8" fillId="0" borderId="3" xfId="0" applyFont="1" applyBorder="1"/>
    <xf numFmtId="0" fontId="8" fillId="0" borderId="3" xfId="0" applyFont="1" applyFill="1" applyBorder="1" applyAlignment="1">
      <alignment horizontal="center"/>
    </xf>
    <xf numFmtId="0" fontId="11" fillId="0" borderId="0" xfId="0" applyFont="1" applyAlignment="1">
      <alignment wrapText="1"/>
    </xf>
    <xf numFmtId="49" fontId="7" fillId="2" borderId="3" xfId="0" applyNumberFormat="1" applyFont="1" applyFill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/>
    </xf>
    <xf numFmtId="0" fontId="7" fillId="0" borderId="6" xfId="0" applyNumberFormat="1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 wrapText="1"/>
    </xf>
    <xf numFmtId="49" fontId="7" fillId="0" borderId="9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textRotation="90" wrapText="1"/>
    </xf>
    <xf numFmtId="0" fontId="6" fillId="0" borderId="7" xfId="0" applyFont="1" applyBorder="1" applyAlignment="1">
      <alignment horizontal="center" textRotation="90" wrapText="1"/>
    </xf>
    <xf numFmtId="0" fontId="6" fillId="0" borderId="9" xfId="0" applyFont="1" applyBorder="1" applyAlignment="1">
      <alignment horizontal="center" textRotation="90" wrapText="1"/>
    </xf>
    <xf numFmtId="0" fontId="7" fillId="0" borderId="2" xfId="0" applyFont="1" applyBorder="1" applyAlignment="1">
      <alignment horizontal="center" vertical="top" wrapText="1"/>
    </xf>
    <xf numFmtId="0" fontId="7" fillId="0" borderId="7" xfId="0" applyFont="1" applyBorder="1" applyAlignment="1">
      <alignment horizontal="center" vertical="top" wrapText="1"/>
    </xf>
    <xf numFmtId="0" fontId="7" fillId="0" borderId="9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6" fillId="0" borderId="3" xfId="0" applyFont="1" applyBorder="1" applyAlignment="1">
      <alignment horizontal="center" textRotation="90" wrapText="1"/>
    </xf>
    <xf numFmtId="49" fontId="7" fillId="0" borderId="2" xfId="0" applyNumberFormat="1" applyFont="1" applyBorder="1" applyAlignment="1">
      <alignment horizontal="center" vertical="center"/>
    </xf>
    <xf numFmtId="49" fontId="7" fillId="0" borderId="9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wrapText="1"/>
    </xf>
    <xf numFmtId="0" fontId="6" fillId="0" borderId="5" xfId="0" applyFont="1" applyBorder="1" applyAlignment="1">
      <alignment horizontal="center" wrapText="1"/>
    </xf>
    <xf numFmtId="0" fontId="6" fillId="0" borderId="6" xfId="0" applyFont="1" applyBorder="1" applyAlignment="1">
      <alignment horizontal="center" wrapText="1"/>
    </xf>
    <xf numFmtId="0" fontId="7" fillId="0" borderId="2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8" fillId="0" borderId="5" xfId="0" applyFont="1" applyBorder="1"/>
    <xf numFmtId="0" fontId="8" fillId="0" borderId="6" xfId="0" applyFont="1" applyBorder="1"/>
    <xf numFmtId="0" fontId="7" fillId="0" borderId="8" xfId="0" applyFont="1" applyBorder="1" applyAlignment="1">
      <alignment horizontal="center" wrapText="1"/>
    </xf>
    <xf numFmtId="0" fontId="7" fillId="0" borderId="10" xfId="0" applyFont="1" applyBorder="1" applyAlignment="1">
      <alignment horizontal="center" wrapText="1"/>
    </xf>
    <xf numFmtId="0" fontId="7" fillId="0" borderId="11" xfId="0" applyFont="1" applyBorder="1" applyAlignment="1">
      <alignment horizont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textRotation="90"/>
    </xf>
    <xf numFmtId="0" fontId="7" fillId="0" borderId="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7" fillId="2" borderId="4" xfId="0" applyFont="1" applyFill="1" applyBorder="1" applyAlignment="1">
      <alignment horizontal="left" vertical="center"/>
    </xf>
    <xf numFmtId="0" fontId="7" fillId="2" borderId="5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left" vertical="center"/>
    </xf>
    <xf numFmtId="49" fontId="7" fillId="2" borderId="4" xfId="0" applyNumberFormat="1" applyFont="1" applyFill="1" applyBorder="1" applyAlignment="1">
      <alignment horizontal="left" vertical="center" wrapText="1"/>
    </xf>
    <xf numFmtId="49" fontId="7" fillId="2" borderId="5" xfId="0" applyNumberFormat="1" applyFont="1" applyFill="1" applyBorder="1" applyAlignment="1">
      <alignment horizontal="left" vertical="center" wrapText="1"/>
    </xf>
    <xf numFmtId="49" fontId="7" fillId="2" borderId="6" xfId="0" applyNumberFormat="1" applyFont="1" applyFill="1" applyBorder="1" applyAlignment="1">
      <alignment horizontal="left" vertical="center" wrapText="1"/>
    </xf>
    <xf numFmtId="0" fontId="7" fillId="0" borderId="4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7" fillId="0" borderId="6" xfId="0" applyFont="1" applyBorder="1" applyAlignment="1">
      <alignment horizontal="left"/>
    </xf>
    <xf numFmtId="0" fontId="0" fillId="0" border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4"/>
  <sheetViews>
    <sheetView tabSelected="1" topLeftCell="A79" workbookViewId="0">
      <selection activeCell="E86" sqref="E86"/>
    </sheetView>
  </sheetViews>
  <sheetFormatPr defaultRowHeight="14.5" x14ac:dyDescent="0.35"/>
  <cols>
    <col min="1" max="1" width="8.90625" style="8" customWidth="1"/>
    <col min="2" max="2" width="35.90625" customWidth="1"/>
    <col min="3" max="3" width="8" style="8" customWidth="1"/>
    <col min="4" max="4" width="5.90625" style="8" customWidth="1"/>
    <col min="5" max="5" width="6.54296875" style="8" customWidth="1"/>
    <col min="6" max="6" width="4.90625" style="8" customWidth="1"/>
    <col min="7" max="8" width="5.54296875" style="8" customWidth="1"/>
    <col min="9" max="9" width="3.08984375" style="8" customWidth="1"/>
    <col min="10" max="10" width="6" style="8" customWidth="1"/>
    <col min="11" max="11" width="5.54296875" style="8" customWidth="1"/>
    <col min="12" max="12" width="4.453125" style="8" customWidth="1"/>
    <col min="13" max="13" width="5" style="8" customWidth="1"/>
    <col min="14" max="14" width="5.36328125" style="8" customWidth="1"/>
    <col min="15" max="16" width="5.453125" style="8" customWidth="1"/>
    <col min="17" max="17" width="5.36328125" style="8" customWidth="1"/>
    <col min="18" max="18" width="5.08984375" style="8" customWidth="1"/>
  </cols>
  <sheetData>
    <row r="1" spans="1:18" ht="15.5" x14ac:dyDescent="0.35">
      <c r="A1" s="7" t="s">
        <v>0</v>
      </c>
      <c r="B1" s="1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4"/>
      <c r="Q1" s="4"/>
    </row>
    <row r="2" spans="1:18" ht="32.25" customHeight="1" x14ac:dyDescent="0.35">
      <c r="A2" s="78" t="s">
        <v>1</v>
      </c>
      <c r="B2" s="77" t="s">
        <v>2</v>
      </c>
      <c r="C2" s="88" t="s">
        <v>3</v>
      </c>
      <c r="D2" s="78" t="s">
        <v>4</v>
      </c>
      <c r="E2" s="85" t="s">
        <v>5</v>
      </c>
      <c r="F2" s="86"/>
      <c r="G2" s="86"/>
      <c r="H2" s="86"/>
      <c r="I2" s="86"/>
      <c r="J2" s="86"/>
      <c r="K2" s="86"/>
      <c r="L2" s="87"/>
      <c r="M2" s="77" t="s">
        <v>48</v>
      </c>
      <c r="N2" s="77"/>
      <c r="O2" s="77"/>
      <c r="P2" s="77"/>
      <c r="Q2" s="77"/>
      <c r="R2" s="77"/>
    </row>
    <row r="3" spans="1:18" ht="30" customHeight="1" x14ac:dyDescent="0.35">
      <c r="A3" s="79"/>
      <c r="B3" s="77"/>
      <c r="C3" s="88"/>
      <c r="D3" s="79"/>
      <c r="E3" s="88" t="s">
        <v>6</v>
      </c>
      <c r="F3" s="91" t="s">
        <v>49</v>
      </c>
      <c r="G3" s="98"/>
      <c r="H3" s="98"/>
      <c r="I3" s="98"/>
      <c r="J3" s="98"/>
      <c r="K3" s="98"/>
      <c r="L3" s="99"/>
      <c r="M3" s="84" t="s">
        <v>7</v>
      </c>
      <c r="N3" s="84"/>
      <c r="O3" s="84" t="s">
        <v>8</v>
      </c>
      <c r="P3" s="84"/>
      <c r="Q3" s="84" t="s">
        <v>9</v>
      </c>
      <c r="R3" s="84"/>
    </row>
    <row r="4" spans="1:18" ht="27" customHeight="1" x14ac:dyDescent="0.35">
      <c r="A4" s="79"/>
      <c r="B4" s="77"/>
      <c r="C4" s="88"/>
      <c r="D4" s="79"/>
      <c r="E4" s="88"/>
      <c r="F4" s="100" t="s">
        <v>50</v>
      </c>
      <c r="G4" s="101"/>
      <c r="H4" s="101"/>
      <c r="I4" s="102"/>
      <c r="J4" s="78" t="s">
        <v>11</v>
      </c>
      <c r="K4" s="78" t="s">
        <v>146</v>
      </c>
      <c r="L4" s="78" t="s">
        <v>12</v>
      </c>
      <c r="M4" s="81" t="s">
        <v>147</v>
      </c>
      <c r="N4" s="81" t="s">
        <v>13</v>
      </c>
      <c r="O4" s="81" t="s">
        <v>53</v>
      </c>
      <c r="P4" s="81" t="s">
        <v>54</v>
      </c>
      <c r="Q4" s="81" t="s">
        <v>14</v>
      </c>
      <c r="R4" s="81" t="s">
        <v>55</v>
      </c>
    </row>
    <row r="5" spans="1:18" ht="36" customHeight="1" x14ac:dyDescent="0.35">
      <c r="A5" s="79"/>
      <c r="B5" s="77"/>
      <c r="C5" s="88"/>
      <c r="D5" s="79"/>
      <c r="E5" s="88"/>
      <c r="F5" s="78" t="s">
        <v>10</v>
      </c>
      <c r="G5" s="91" t="s">
        <v>51</v>
      </c>
      <c r="H5" s="92"/>
      <c r="I5" s="93"/>
      <c r="J5" s="79"/>
      <c r="K5" s="79"/>
      <c r="L5" s="79"/>
      <c r="M5" s="82"/>
      <c r="N5" s="82"/>
      <c r="O5" s="82"/>
      <c r="P5" s="82"/>
      <c r="Q5" s="82"/>
      <c r="R5" s="82"/>
    </row>
    <row r="6" spans="1:18" ht="147.75" customHeight="1" x14ac:dyDescent="0.35">
      <c r="A6" s="80"/>
      <c r="B6" s="77"/>
      <c r="C6" s="88"/>
      <c r="D6" s="80"/>
      <c r="E6" s="88"/>
      <c r="F6" s="80"/>
      <c r="G6" s="36" t="s">
        <v>15</v>
      </c>
      <c r="H6" s="36" t="s">
        <v>16</v>
      </c>
      <c r="I6" s="37" t="s">
        <v>52</v>
      </c>
      <c r="J6" s="80"/>
      <c r="K6" s="80"/>
      <c r="L6" s="80"/>
      <c r="M6" s="83"/>
      <c r="N6" s="83"/>
      <c r="O6" s="83"/>
      <c r="P6" s="83"/>
      <c r="Q6" s="83"/>
      <c r="R6" s="83"/>
    </row>
    <row r="7" spans="1:18" x14ac:dyDescent="0.35">
      <c r="A7" s="14">
        <v>1</v>
      </c>
      <c r="B7" s="14">
        <v>2</v>
      </c>
      <c r="C7" s="14">
        <v>3</v>
      </c>
      <c r="D7" s="14">
        <v>4</v>
      </c>
      <c r="E7" s="14">
        <v>5</v>
      </c>
      <c r="F7" s="14">
        <v>6</v>
      </c>
      <c r="G7" s="14">
        <v>7</v>
      </c>
      <c r="H7" s="14">
        <v>8</v>
      </c>
      <c r="I7" s="14">
        <v>9</v>
      </c>
      <c r="J7" s="14">
        <v>10</v>
      </c>
      <c r="K7" s="14">
        <v>11</v>
      </c>
      <c r="L7" s="14">
        <v>12</v>
      </c>
      <c r="M7" s="14">
        <v>13</v>
      </c>
      <c r="N7" s="14">
        <v>14</v>
      </c>
      <c r="O7" s="14">
        <v>15</v>
      </c>
      <c r="P7" s="14">
        <v>16</v>
      </c>
      <c r="Q7" s="14">
        <v>17</v>
      </c>
      <c r="R7" s="38">
        <v>18</v>
      </c>
    </row>
    <row r="8" spans="1:18" s="32" customFormat="1" ht="26" x14ac:dyDescent="0.35">
      <c r="A8" s="35" t="s">
        <v>17</v>
      </c>
      <c r="B8" s="39" t="s">
        <v>18</v>
      </c>
      <c r="C8" s="40" t="s">
        <v>161</v>
      </c>
      <c r="D8" s="41">
        <f>SUM(D9:D23)</f>
        <v>1476</v>
      </c>
      <c r="E8" s="41">
        <f t="shared" ref="E8:R8" si="0">SUM(E9:E23)</f>
        <v>0</v>
      </c>
      <c r="F8" s="41">
        <f t="shared" si="0"/>
        <v>1402</v>
      </c>
      <c r="G8" s="41">
        <f t="shared" si="0"/>
        <v>889</v>
      </c>
      <c r="H8" s="41">
        <f t="shared" si="0"/>
        <v>513</v>
      </c>
      <c r="I8" s="41">
        <f t="shared" si="0"/>
        <v>0</v>
      </c>
      <c r="J8" s="41">
        <f t="shared" si="0"/>
        <v>0</v>
      </c>
      <c r="K8" s="41">
        <f t="shared" si="0"/>
        <v>50</v>
      </c>
      <c r="L8" s="41">
        <f t="shared" si="0"/>
        <v>24</v>
      </c>
      <c r="M8" s="41">
        <f t="shared" si="0"/>
        <v>612</v>
      </c>
      <c r="N8" s="41">
        <f t="shared" si="0"/>
        <v>864</v>
      </c>
      <c r="O8" s="41">
        <f t="shared" si="0"/>
        <v>0</v>
      </c>
      <c r="P8" s="41">
        <f t="shared" si="0"/>
        <v>0</v>
      </c>
      <c r="Q8" s="41">
        <f t="shared" si="0"/>
        <v>0</v>
      </c>
      <c r="R8" s="41">
        <f t="shared" si="0"/>
        <v>0</v>
      </c>
    </row>
    <row r="9" spans="1:18" x14ac:dyDescent="0.35">
      <c r="A9" s="33" t="s">
        <v>19</v>
      </c>
      <c r="B9" s="42" t="s">
        <v>20</v>
      </c>
      <c r="C9" s="12" t="s">
        <v>21</v>
      </c>
      <c r="D9" s="11">
        <f>E9+F9+K9+L9</f>
        <v>90</v>
      </c>
      <c r="E9" s="11">
        <v>0</v>
      </c>
      <c r="F9" s="12">
        <f>G9+H9</f>
        <v>78</v>
      </c>
      <c r="G9" s="43">
        <v>78</v>
      </c>
      <c r="H9" s="12">
        <v>0</v>
      </c>
      <c r="I9" s="12">
        <v>0</v>
      </c>
      <c r="J9" s="44">
        <v>0</v>
      </c>
      <c r="K9" s="12">
        <v>6</v>
      </c>
      <c r="L9" s="12">
        <v>6</v>
      </c>
      <c r="M9" s="12">
        <v>90</v>
      </c>
      <c r="N9" s="12">
        <v>0</v>
      </c>
      <c r="O9" s="44">
        <v>0</v>
      </c>
      <c r="P9" s="44">
        <v>0</v>
      </c>
      <c r="Q9" s="44">
        <v>0</v>
      </c>
      <c r="R9" s="44">
        <v>0</v>
      </c>
    </row>
    <row r="10" spans="1:18" s="9" customFormat="1" x14ac:dyDescent="0.35">
      <c r="A10" s="33" t="s">
        <v>22</v>
      </c>
      <c r="B10" s="42" t="s">
        <v>23</v>
      </c>
      <c r="C10" s="12" t="s">
        <v>27</v>
      </c>
      <c r="D10" s="11">
        <f t="shared" ref="D10:D20" si="1">E10+F10+K10+L10</f>
        <v>148</v>
      </c>
      <c r="E10" s="11">
        <v>0</v>
      </c>
      <c r="F10" s="12">
        <f t="shared" ref="F10:F20" si="2">G10+H10</f>
        <v>144</v>
      </c>
      <c r="G10" s="43">
        <v>144</v>
      </c>
      <c r="H10" s="12">
        <v>0</v>
      </c>
      <c r="I10" s="12">
        <v>0</v>
      </c>
      <c r="J10" s="44">
        <v>0</v>
      </c>
      <c r="K10" s="12">
        <v>4</v>
      </c>
      <c r="L10" s="12">
        <v>0</v>
      </c>
      <c r="M10" s="12">
        <v>61</v>
      </c>
      <c r="N10" s="12">
        <v>87</v>
      </c>
      <c r="O10" s="44">
        <v>0</v>
      </c>
      <c r="P10" s="44">
        <v>0</v>
      </c>
      <c r="Q10" s="44">
        <v>0</v>
      </c>
      <c r="R10" s="44">
        <v>0</v>
      </c>
    </row>
    <row r="11" spans="1:18" s="9" customFormat="1" x14ac:dyDescent="0.35">
      <c r="A11" s="33" t="s">
        <v>25</v>
      </c>
      <c r="B11" s="42" t="s">
        <v>26</v>
      </c>
      <c r="C11" s="12" t="s">
        <v>27</v>
      </c>
      <c r="D11" s="11">
        <v>108</v>
      </c>
      <c r="E11" s="11">
        <v>0</v>
      </c>
      <c r="F11" s="12">
        <v>104</v>
      </c>
      <c r="G11" s="43">
        <v>2</v>
      </c>
      <c r="H11" s="12">
        <v>102</v>
      </c>
      <c r="I11" s="12">
        <v>0</v>
      </c>
      <c r="J11" s="44">
        <v>0</v>
      </c>
      <c r="K11" s="12">
        <v>4</v>
      </c>
      <c r="L11" s="12">
        <v>0</v>
      </c>
      <c r="M11" s="12">
        <v>0</v>
      </c>
      <c r="N11" s="12">
        <v>108</v>
      </c>
      <c r="O11" s="44">
        <v>0</v>
      </c>
      <c r="P11" s="44">
        <v>0</v>
      </c>
      <c r="Q11" s="44">
        <v>0</v>
      </c>
      <c r="R11" s="44">
        <v>0</v>
      </c>
    </row>
    <row r="12" spans="1:18" s="9" customFormat="1" x14ac:dyDescent="0.35">
      <c r="A12" s="42" t="s">
        <v>28</v>
      </c>
      <c r="B12" s="34" t="s">
        <v>29</v>
      </c>
      <c r="C12" s="12" t="s">
        <v>30</v>
      </c>
      <c r="D12" s="11">
        <f t="shared" si="1"/>
        <v>246</v>
      </c>
      <c r="E12" s="11">
        <v>0</v>
      </c>
      <c r="F12" s="12">
        <f t="shared" si="2"/>
        <v>234</v>
      </c>
      <c r="G12" s="43">
        <v>174</v>
      </c>
      <c r="H12" s="12">
        <v>60</v>
      </c>
      <c r="I12" s="12">
        <v>0</v>
      </c>
      <c r="J12" s="44">
        <v>0</v>
      </c>
      <c r="K12" s="12">
        <v>6</v>
      </c>
      <c r="L12" s="12">
        <v>6</v>
      </c>
      <c r="M12" s="12">
        <v>161</v>
      </c>
      <c r="N12" s="12">
        <v>85</v>
      </c>
      <c r="O12" s="44">
        <v>0</v>
      </c>
      <c r="P12" s="44">
        <v>0</v>
      </c>
      <c r="Q12" s="44">
        <v>0</v>
      </c>
      <c r="R12" s="44">
        <v>0</v>
      </c>
    </row>
    <row r="13" spans="1:18" s="9" customFormat="1" x14ac:dyDescent="0.35">
      <c r="A13" s="33" t="s">
        <v>31</v>
      </c>
      <c r="B13" s="42" t="s">
        <v>41</v>
      </c>
      <c r="C13" s="13" t="s">
        <v>21</v>
      </c>
      <c r="D13" s="11">
        <v>93</v>
      </c>
      <c r="E13" s="11">
        <v>0</v>
      </c>
      <c r="F13" s="11">
        <f>G13+H13</f>
        <v>81</v>
      </c>
      <c r="G13" s="43">
        <v>12</v>
      </c>
      <c r="H13" s="11">
        <v>69</v>
      </c>
      <c r="I13" s="12">
        <v>0</v>
      </c>
      <c r="J13" s="44">
        <v>0</v>
      </c>
      <c r="K13" s="11">
        <v>6</v>
      </c>
      <c r="L13" s="11">
        <v>6</v>
      </c>
      <c r="M13" s="11">
        <v>36</v>
      </c>
      <c r="N13" s="11">
        <v>57</v>
      </c>
      <c r="O13" s="44">
        <v>0</v>
      </c>
      <c r="P13" s="44">
        <v>0</v>
      </c>
      <c r="Q13" s="44">
        <v>0</v>
      </c>
      <c r="R13" s="44">
        <v>0</v>
      </c>
    </row>
    <row r="14" spans="1:18" s="9" customFormat="1" x14ac:dyDescent="0.35">
      <c r="A14" s="33" t="s">
        <v>33</v>
      </c>
      <c r="B14" s="42" t="s">
        <v>47</v>
      </c>
      <c r="C14" s="13" t="s">
        <v>30</v>
      </c>
      <c r="D14" s="11">
        <f t="shared" ref="D14" si="3">E14+F14+K14+L14</f>
        <v>108</v>
      </c>
      <c r="E14" s="11">
        <v>0</v>
      </c>
      <c r="F14" s="11">
        <f t="shared" ref="F14" si="4">G14+H14</f>
        <v>96</v>
      </c>
      <c r="G14" s="43">
        <v>50</v>
      </c>
      <c r="H14" s="11">
        <v>46</v>
      </c>
      <c r="I14" s="12">
        <v>0</v>
      </c>
      <c r="J14" s="44">
        <v>0</v>
      </c>
      <c r="K14" s="11">
        <v>6</v>
      </c>
      <c r="L14" s="11">
        <v>6</v>
      </c>
      <c r="M14" s="11">
        <v>52</v>
      </c>
      <c r="N14" s="11">
        <v>56</v>
      </c>
      <c r="O14" s="44">
        <v>0</v>
      </c>
      <c r="P14" s="44">
        <v>0</v>
      </c>
      <c r="Q14" s="44">
        <v>0</v>
      </c>
      <c r="R14" s="44">
        <v>0</v>
      </c>
    </row>
    <row r="15" spans="1:18" s="9" customFormat="1" x14ac:dyDescent="0.35">
      <c r="A15" s="33" t="s">
        <v>36</v>
      </c>
      <c r="B15" s="42" t="s">
        <v>141</v>
      </c>
      <c r="C15" s="94" t="s">
        <v>24</v>
      </c>
      <c r="D15" s="11">
        <v>52</v>
      </c>
      <c r="E15" s="11">
        <v>0</v>
      </c>
      <c r="F15" s="11">
        <v>50</v>
      </c>
      <c r="G15" s="43">
        <v>36</v>
      </c>
      <c r="H15" s="11">
        <v>14</v>
      </c>
      <c r="I15" s="12">
        <v>0</v>
      </c>
      <c r="J15" s="44">
        <v>0</v>
      </c>
      <c r="K15" s="11">
        <v>2</v>
      </c>
      <c r="L15" s="11">
        <v>0</v>
      </c>
      <c r="M15" s="11">
        <v>34</v>
      </c>
      <c r="N15" s="11">
        <v>18</v>
      </c>
      <c r="O15" s="44">
        <v>0</v>
      </c>
      <c r="P15" s="44">
        <v>0</v>
      </c>
      <c r="Q15" s="44">
        <v>0</v>
      </c>
      <c r="R15" s="44">
        <v>0</v>
      </c>
    </row>
    <row r="16" spans="1:18" s="9" customFormat="1" x14ac:dyDescent="0.35">
      <c r="A16" s="33" t="s">
        <v>39</v>
      </c>
      <c r="B16" s="42" t="s">
        <v>142</v>
      </c>
      <c r="C16" s="95"/>
      <c r="D16" s="11">
        <f>E16+F16+K16+L16</f>
        <v>42</v>
      </c>
      <c r="E16" s="11">
        <v>0</v>
      </c>
      <c r="F16" s="11">
        <f>G16+H16</f>
        <v>40</v>
      </c>
      <c r="G16" s="43">
        <v>32</v>
      </c>
      <c r="H16" s="11">
        <v>8</v>
      </c>
      <c r="I16" s="12">
        <v>0</v>
      </c>
      <c r="J16" s="44">
        <v>0</v>
      </c>
      <c r="K16" s="11">
        <v>2</v>
      </c>
      <c r="L16" s="11">
        <v>0</v>
      </c>
      <c r="M16" s="11">
        <v>42</v>
      </c>
      <c r="N16" s="11">
        <v>0</v>
      </c>
      <c r="O16" s="44">
        <v>0</v>
      </c>
      <c r="P16" s="44">
        <v>0</v>
      </c>
      <c r="Q16" s="44">
        <v>0</v>
      </c>
      <c r="R16" s="44">
        <v>0</v>
      </c>
    </row>
    <row r="17" spans="1:18" s="9" customFormat="1" x14ac:dyDescent="0.35">
      <c r="A17" s="33" t="s">
        <v>40</v>
      </c>
      <c r="B17" s="42" t="s">
        <v>32</v>
      </c>
      <c r="C17" s="12" t="s">
        <v>27</v>
      </c>
      <c r="D17" s="11">
        <f t="shared" si="1"/>
        <v>138</v>
      </c>
      <c r="E17" s="11">
        <v>0</v>
      </c>
      <c r="F17" s="12">
        <f t="shared" si="2"/>
        <v>134</v>
      </c>
      <c r="G17" s="43">
        <v>104</v>
      </c>
      <c r="H17" s="12">
        <v>30</v>
      </c>
      <c r="I17" s="12">
        <v>0</v>
      </c>
      <c r="J17" s="44">
        <v>0</v>
      </c>
      <c r="K17" s="12">
        <v>4</v>
      </c>
      <c r="L17" s="12">
        <v>0</v>
      </c>
      <c r="M17" s="12">
        <v>56</v>
      </c>
      <c r="N17" s="12">
        <v>82</v>
      </c>
      <c r="O17" s="44">
        <v>0</v>
      </c>
      <c r="P17" s="44">
        <v>0</v>
      </c>
      <c r="Q17" s="44">
        <v>0</v>
      </c>
      <c r="R17" s="44">
        <v>0</v>
      </c>
    </row>
    <row r="18" spans="1:18" s="9" customFormat="1" x14ac:dyDescent="0.35">
      <c r="A18" s="33" t="s">
        <v>42</v>
      </c>
      <c r="B18" s="45" t="s">
        <v>143</v>
      </c>
      <c r="C18" s="13" t="s">
        <v>24</v>
      </c>
      <c r="D18" s="11">
        <v>65</v>
      </c>
      <c r="E18" s="12">
        <v>0</v>
      </c>
      <c r="F18" s="11">
        <v>63</v>
      </c>
      <c r="G18" s="12">
        <v>45</v>
      </c>
      <c r="H18" s="12">
        <v>18</v>
      </c>
      <c r="I18" s="12">
        <v>0</v>
      </c>
      <c r="J18" s="44">
        <v>0</v>
      </c>
      <c r="K18" s="12">
        <v>2</v>
      </c>
      <c r="L18" s="12">
        <v>0</v>
      </c>
      <c r="M18" s="12">
        <v>0</v>
      </c>
      <c r="N18" s="12">
        <v>65</v>
      </c>
      <c r="O18" s="44">
        <v>0</v>
      </c>
      <c r="P18" s="44">
        <v>0</v>
      </c>
      <c r="Q18" s="44">
        <v>0</v>
      </c>
      <c r="R18" s="44">
        <v>0</v>
      </c>
    </row>
    <row r="19" spans="1:18" s="9" customFormat="1" x14ac:dyDescent="0.35">
      <c r="A19" s="33" t="s">
        <v>133</v>
      </c>
      <c r="B19" s="42" t="s">
        <v>140</v>
      </c>
      <c r="C19" s="12" t="s">
        <v>24</v>
      </c>
      <c r="D19" s="11">
        <v>72</v>
      </c>
      <c r="E19" s="11">
        <v>0</v>
      </c>
      <c r="F19" s="12">
        <v>70</v>
      </c>
      <c r="G19" s="43">
        <v>62</v>
      </c>
      <c r="H19" s="11">
        <v>8</v>
      </c>
      <c r="I19" s="12">
        <v>0</v>
      </c>
      <c r="J19" s="44">
        <v>0</v>
      </c>
      <c r="K19" s="12">
        <v>2</v>
      </c>
      <c r="L19" s="12">
        <v>0</v>
      </c>
      <c r="M19" s="11">
        <v>0</v>
      </c>
      <c r="N19" s="11">
        <v>72</v>
      </c>
      <c r="O19" s="44">
        <v>0</v>
      </c>
      <c r="P19" s="44">
        <v>0</v>
      </c>
      <c r="Q19" s="44">
        <v>0</v>
      </c>
      <c r="R19" s="44">
        <v>0</v>
      </c>
    </row>
    <row r="20" spans="1:18" s="9" customFormat="1" ht="15.75" customHeight="1" x14ac:dyDescent="0.35">
      <c r="A20" s="33" t="s">
        <v>43</v>
      </c>
      <c r="B20" s="42" t="s">
        <v>34</v>
      </c>
      <c r="C20" s="12" t="s">
        <v>35</v>
      </c>
      <c r="D20" s="11">
        <f t="shared" si="1"/>
        <v>126</v>
      </c>
      <c r="E20" s="11">
        <v>0</v>
      </c>
      <c r="F20" s="12">
        <f t="shared" si="2"/>
        <v>126</v>
      </c>
      <c r="G20" s="43">
        <v>4</v>
      </c>
      <c r="H20" s="12">
        <v>122</v>
      </c>
      <c r="I20" s="12">
        <v>0</v>
      </c>
      <c r="J20" s="44">
        <v>0</v>
      </c>
      <c r="K20" s="12">
        <v>0</v>
      </c>
      <c r="L20" s="12">
        <v>0</v>
      </c>
      <c r="M20" s="12">
        <v>48</v>
      </c>
      <c r="N20" s="12">
        <v>78</v>
      </c>
      <c r="O20" s="44">
        <v>0</v>
      </c>
      <c r="P20" s="44">
        <v>0</v>
      </c>
      <c r="Q20" s="44">
        <v>0</v>
      </c>
      <c r="R20" s="44">
        <v>0</v>
      </c>
    </row>
    <row r="21" spans="1:18" s="9" customFormat="1" x14ac:dyDescent="0.35">
      <c r="A21" s="33" t="s">
        <v>125</v>
      </c>
      <c r="B21" s="42" t="s">
        <v>37</v>
      </c>
      <c r="C21" s="12" t="s">
        <v>38</v>
      </c>
      <c r="D21" s="11">
        <v>68</v>
      </c>
      <c r="E21" s="11">
        <v>0</v>
      </c>
      <c r="F21" s="12">
        <v>66</v>
      </c>
      <c r="G21" s="43">
        <v>50</v>
      </c>
      <c r="H21" s="12">
        <v>16</v>
      </c>
      <c r="I21" s="12">
        <v>0</v>
      </c>
      <c r="J21" s="44">
        <v>0</v>
      </c>
      <c r="K21" s="12">
        <v>2</v>
      </c>
      <c r="L21" s="12">
        <v>0</v>
      </c>
      <c r="M21" s="12">
        <v>0</v>
      </c>
      <c r="N21" s="12">
        <v>68</v>
      </c>
      <c r="O21" s="44">
        <v>0</v>
      </c>
      <c r="P21" s="44">
        <v>0</v>
      </c>
      <c r="Q21" s="44">
        <v>0</v>
      </c>
      <c r="R21" s="44">
        <v>0</v>
      </c>
    </row>
    <row r="22" spans="1:18" s="9" customFormat="1" x14ac:dyDescent="0.35">
      <c r="A22" s="33" t="s">
        <v>128</v>
      </c>
      <c r="B22" s="46" t="s">
        <v>44</v>
      </c>
      <c r="C22" s="13" t="s">
        <v>24</v>
      </c>
      <c r="D22" s="11">
        <f>E22+F22+K22+L22</f>
        <v>82</v>
      </c>
      <c r="E22" s="13">
        <v>0</v>
      </c>
      <c r="F22" s="11">
        <f>G22+H22</f>
        <v>78</v>
      </c>
      <c r="G22" s="13">
        <v>78</v>
      </c>
      <c r="H22" s="12">
        <v>0</v>
      </c>
      <c r="I22" s="13">
        <v>0</v>
      </c>
      <c r="J22" s="44">
        <v>0</v>
      </c>
      <c r="K22" s="12">
        <v>4</v>
      </c>
      <c r="L22" s="12">
        <v>0</v>
      </c>
      <c r="M22" s="12">
        <v>32</v>
      </c>
      <c r="N22" s="12">
        <v>50</v>
      </c>
      <c r="O22" s="44">
        <v>0</v>
      </c>
      <c r="P22" s="44">
        <v>0</v>
      </c>
      <c r="Q22" s="44">
        <v>0</v>
      </c>
      <c r="R22" s="44">
        <v>0</v>
      </c>
    </row>
    <row r="23" spans="1:18" ht="19.5" customHeight="1" x14ac:dyDescent="0.35">
      <c r="A23" s="33" t="s">
        <v>144</v>
      </c>
      <c r="B23" s="42" t="s">
        <v>126</v>
      </c>
      <c r="C23" s="13" t="s">
        <v>127</v>
      </c>
      <c r="D23" s="11">
        <v>38</v>
      </c>
      <c r="E23" s="11">
        <v>0</v>
      </c>
      <c r="F23" s="11">
        <f>G23+H23</f>
        <v>38</v>
      </c>
      <c r="G23" s="43">
        <v>18</v>
      </c>
      <c r="H23" s="11">
        <v>20</v>
      </c>
      <c r="I23" s="12">
        <v>0</v>
      </c>
      <c r="J23" s="44">
        <v>0</v>
      </c>
      <c r="K23" s="11">
        <v>0</v>
      </c>
      <c r="L23" s="11">
        <v>0</v>
      </c>
      <c r="M23" s="11">
        <v>0</v>
      </c>
      <c r="N23" s="11">
        <v>38</v>
      </c>
      <c r="O23" s="44">
        <v>0</v>
      </c>
      <c r="P23" s="44">
        <v>0</v>
      </c>
      <c r="Q23" s="44">
        <v>0</v>
      </c>
      <c r="R23" s="44">
        <v>0</v>
      </c>
    </row>
    <row r="24" spans="1:18" s="32" customFormat="1" x14ac:dyDescent="0.35">
      <c r="A24" s="47" t="s">
        <v>135</v>
      </c>
      <c r="B24" s="48" t="s">
        <v>134</v>
      </c>
      <c r="C24" s="49" t="s">
        <v>162</v>
      </c>
      <c r="D24" s="47">
        <f>SUM(D25:D28)</f>
        <v>244</v>
      </c>
      <c r="E24" s="47">
        <f t="shared" ref="E24:R24" si="5">SUM(E25:E28)</f>
        <v>4</v>
      </c>
      <c r="F24" s="47">
        <f t="shared" si="5"/>
        <v>240</v>
      </c>
      <c r="G24" s="47">
        <f t="shared" si="5"/>
        <v>62</v>
      </c>
      <c r="H24" s="47">
        <f t="shared" si="5"/>
        <v>178</v>
      </c>
      <c r="I24" s="47">
        <f t="shared" si="5"/>
        <v>0</v>
      </c>
      <c r="J24" s="47">
        <f t="shared" si="5"/>
        <v>0</v>
      </c>
      <c r="K24" s="47">
        <f t="shared" si="5"/>
        <v>0</v>
      </c>
      <c r="L24" s="47">
        <f t="shared" si="5"/>
        <v>0</v>
      </c>
      <c r="M24" s="47">
        <f t="shared" si="5"/>
        <v>0</v>
      </c>
      <c r="N24" s="47">
        <f t="shared" si="5"/>
        <v>0</v>
      </c>
      <c r="O24" s="47">
        <f t="shared" si="5"/>
        <v>0</v>
      </c>
      <c r="P24" s="47">
        <f t="shared" si="5"/>
        <v>32</v>
      </c>
      <c r="Q24" s="47">
        <f t="shared" si="5"/>
        <v>104</v>
      </c>
      <c r="R24" s="47">
        <f t="shared" si="5"/>
        <v>108</v>
      </c>
    </row>
    <row r="25" spans="1:18" s="9" customFormat="1" x14ac:dyDescent="0.35">
      <c r="A25" s="11" t="s">
        <v>136</v>
      </c>
      <c r="B25" s="42" t="s">
        <v>130</v>
      </c>
      <c r="C25" s="12" t="s">
        <v>127</v>
      </c>
      <c r="D25" s="11">
        <v>32</v>
      </c>
      <c r="E25" s="11">
        <v>4</v>
      </c>
      <c r="F25" s="11">
        <v>28</v>
      </c>
      <c r="G25" s="12">
        <v>14</v>
      </c>
      <c r="H25" s="50">
        <v>14</v>
      </c>
      <c r="I25" s="11">
        <v>0</v>
      </c>
      <c r="J25" s="12">
        <v>0</v>
      </c>
      <c r="K25" s="12">
        <v>0</v>
      </c>
      <c r="L25" s="12">
        <v>0</v>
      </c>
      <c r="M25" s="11">
        <v>0</v>
      </c>
      <c r="N25" s="11">
        <v>0</v>
      </c>
      <c r="O25" s="51">
        <v>0</v>
      </c>
      <c r="P25" s="11">
        <v>32</v>
      </c>
      <c r="Q25" s="52">
        <v>0</v>
      </c>
      <c r="R25" s="11">
        <v>0</v>
      </c>
    </row>
    <row r="26" spans="1:18" s="9" customFormat="1" ht="26" x14ac:dyDescent="0.35">
      <c r="A26" s="11" t="s">
        <v>137</v>
      </c>
      <c r="B26" s="42" t="s">
        <v>56</v>
      </c>
      <c r="C26" s="11" t="s">
        <v>57</v>
      </c>
      <c r="D26" s="11">
        <v>72</v>
      </c>
      <c r="E26" s="11">
        <v>0</v>
      </c>
      <c r="F26" s="11">
        <v>72</v>
      </c>
      <c r="G26" s="12">
        <v>0</v>
      </c>
      <c r="H26" s="50">
        <v>72</v>
      </c>
      <c r="I26" s="11">
        <v>0</v>
      </c>
      <c r="J26" s="12">
        <v>0</v>
      </c>
      <c r="K26" s="12">
        <v>0</v>
      </c>
      <c r="L26" s="12">
        <v>0</v>
      </c>
      <c r="M26" s="11">
        <v>0</v>
      </c>
      <c r="N26" s="11">
        <v>0</v>
      </c>
      <c r="O26" s="11">
        <v>0</v>
      </c>
      <c r="P26" s="11">
        <v>0</v>
      </c>
      <c r="Q26" s="11">
        <v>52</v>
      </c>
      <c r="R26" s="11">
        <v>20</v>
      </c>
    </row>
    <row r="27" spans="1:18" s="9" customFormat="1" ht="30.65" customHeight="1" x14ac:dyDescent="0.35">
      <c r="A27" s="11" t="s">
        <v>138</v>
      </c>
      <c r="B27" s="42" t="s">
        <v>34</v>
      </c>
      <c r="C27" s="11" t="s">
        <v>148</v>
      </c>
      <c r="D27" s="11">
        <v>72</v>
      </c>
      <c r="E27" s="11">
        <v>0</v>
      </c>
      <c r="F27" s="11">
        <v>72</v>
      </c>
      <c r="G27" s="12">
        <v>2</v>
      </c>
      <c r="H27" s="50">
        <v>70</v>
      </c>
      <c r="I27" s="11">
        <v>0</v>
      </c>
      <c r="J27" s="12">
        <v>0</v>
      </c>
      <c r="K27" s="12">
        <v>0</v>
      </c>
      <c r="L27" s="12">
        <v>0</v>
      </c>
      <c r="M27" s="11">
        <v>0</v>
      </c>
      <c r="N27" s="11">
        <v>0</v>
      </c>
      <c r="O27" s="11">
        <v>0</v>
      </c>
      <c r="P27" s="11">
        <v>0</v>
      </c>
      <c r="Q27" s="11">
        <v>52</v>
      </c>
      <c r="R27" s="11">
        <v>20</v>
      </c>
    </row>
    <row r="28" spans="1:18" s="9" customFormat="1" ht="30.65" customHeight="1" x14ac:dyDescent="0.35">
      <c r="A28" s="11" t="s">
        <v>139</v>
      </c>
      <c r="B28" s="42" t="s">
        <v>81</v>
      </c>
      <c r="C28" s="11" t="s">
        <v>24</v>
      </c>
      <c r="D28" s="11">
        <v>68</v>
      </c>
      <c r="E28" s="11">
        <v>0</v>
      </c>
      <c r="F28" s="11">
        <v>68</v>
      </c>
      <c r="G28" s="12">
        <v>46</v>
      </c>
      <c r="H28" s="50">
        <v>22</v>
      </c>
      <c r="I28" s="11">
        <v>0</v>
      </c>
      <c r="J28" s="12">
        <v>0</v>
      </c>
      <c r="K28" s="12">
        <v>0</v>
      </c>
      <c r="L28" s="12">
        <v>0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  <c r="R28" s="11">
        <v>68</v>
      </c>
    </row>
    <row r="29" spans="1:18" s="32" customFormat="1" ht="33" customHeight="1" x14ac:dyDescent="0.35">
      <c r="A29" s="14" t="s">
        <v>46</v>
      </c>
      <c r="B29" s="15" t="s">
        <v>59</v>
      </c>
      <c r="C29" s="53" t="s">
        <v>163</v>
      </c>
      <c r="D29" s="54">
        <f>SUM(D30:D42)</f>
        <v>542</v>
      </c>
      <c r="E29" s="54">
        <f t="shared" ref="E29:N29" si="6">SUM(E30:E42)</f>
        <v>8</v>
      </c>
      <c r="F29" s="54">
        <f t="shared" si="6"/>
        <v>534</v>
      </c>
      <c r="G29" s="54">
        <f>G30+G31+G32+G33+G34+G35+G36+G37+G38+G39+G40+G41+G42</f>
        <v>258</v>
      </c>
      <c r="H29" s="54">
        <f>H30+H31+H32+H33+H34+H35+H36+H37+H38+H39+H40+H41+H42</f>
        <v>270</v>
      </c>
      <c r="I29" s="54">
        <f>I30+I31+I32+I33+I34+I35+I36+I37+I38+I39+I40+I41+I42</f>
        <v>0</v>
      </c>
      <c r="J29" s="54">
        <f t="shared" si="6"/>
        <v>0</v>
      </c>
      <c r="K29" s="54">
        <f t="shared" si="6"/>
        <v>0</v>
      </c>
      <c r="L29" s="54">
        <f t="shared" si="6"/>
        <v>6</v>
      </c>
      <c r="M29" s="54">
        <f t="shared" si="6"/>
        <v>0</v>
      </c>
      <c r="N29" s="54">
        <f t="shared" si="6"/>
        <v>0</v>
      </c>
      <c r="O29" s="54">
        <f>O30+O31+O32+O33+O34+O35+O36+O37+O38+O39+O40+O41+O42</f>
        <v>172</v>
      </c>
      <c r="P29" s="54">
        <f>P30+P31+P32+P33+P34+P35+P36+P37+P38+P39+P40+P41+P42</f>
        <v>224</v>
      </c>
      <c r="Q29" s="54">
        <f>Q30+Q31+Q32+Q33+Q34+Q35+Q36+Q37+Q38+Q39+Q40+Q41+Q42</f>
        <v>80</v>
      </c>
      <c r="R29" s="54">
        <f>R30+R31+R32+R33+R34+R35+R36+R37+R38+R39+R40+R41+R42</f>
        <v>66</v>
      </c>
    </row>
    <row r="30" spans="1:18" s="9" customFormat="1" ht="26" x14ac:dyDescent="0.35">
      <c r="A30" s="11" t="s">
        <v>60</v>
      </c>
      <c r="B30" s="42" t="s">
        <v>131</v>
      </c>
      <c r="C30" s="11" t="s">
        <v>45</v>
      </c>
      <c r="D30" s="11">
        <v>36</v>
      </c>
      <c r="E30" s="11">
        <v>0</v>
      </c>
      <c r="F30" s="11">
        <v>36</v>
      </c>
      <c r="G30" s="12">
        <v>16</v>
      </c>
      <c r="H30" s="50">
        <v>20</v>
      </c>
      <c r="I30" s="11">
        <v>0</v>
      </c>
      <c r="J30" s="55">
        <v>0</v>
      </c>
      <c r="K30" s="12">
        <v>0</v>
      </c>
      <c r="L30" s="44">
        <v>0</v>
      </c>
      <c r="M30" s="11">
        <v>0</v>
      </c>
      <c r="N30" s="11">
        <v>0</v>
      </c>
      <c r="O30" s="11">
        <v>0</v>
      </c>
      <c r="P30" s="11">
        <v>36</v>
      </c>
      <c r="Q30" s="11">
        <v>0</v>
      </c>
      <c r="R30" s="11">
        <v>0</v>
      </c>
    </row>
    <row r="31" spans="1:18" s="9" customFormat="1" ht="26" x14ac:dyDescent="0.35">
      <c r="A31" s="11" t="s">
        <v>62</v>
      </c>
      <c r="B31" s="42" t="s">
        <v>58</v>
      </c>
      <c r="C31" s="11" t="s">
        <v>127</v>
      </c>
      <c r="D31" s="11">
        <v>32</v>
      </c>
      <c r="E31" s="11">
        <v>0</v>
      </c>
      <c r="F31" s="11">
        <v>32</v>
      </c>
      <c r="G31" s="12">
        <v>10</v>
      </c>
      <c r="H31" s="50">
        <v>22</v>
      </c>
      <c r="I31" s="11">
        <v>0</v>
      </c>
      <c r="J31" s="12">
        <v>0</v>
      </c>
      <c r="K31" s="12">
        <v>0</v>
      </c>
      <c r="L31" s="12">
        <v>0</v>
      </c>
      <c r="M31" s="11">
        <v>0</v>
      </c>
      <c r="N31" s="11">
        <v>0</v>
      </c>
      <c r="O31" s="11">
        <v>0</v>
      </c>
      <c r="P31" s="51">
        <v>32</v>
      </c>
      <c r="Q31" s="51">
        <v>0</v>
      </c>
      <c r="R31" s="51">
        <v>0</v>
      </c>
    </row>
    <row r="32" spans="1:18" s="9" customFormat="1" x14ac:dyDescent="0.35">
      <c r="A32" s="11" t="s">
        <v>64</v>
      </c>
      <c r="B32" s="42" t="s">
        <v>61</v>
      </c>
      <c r="C32" s="12" t="s">
        <v>45</v>
      </c>
      <c r="D32" s="11">
        <v>58</v>
      </c>
      <c r="E32" s="11">
        <v>8</v>
      </c>
      <c r="F32" s="11">
        <v>50</v>
      </c>
      <c r="G32" s="12">
        <v>2</v>
      </c>
      <c r="H32" s="50">
        <v>48</v>
      </c>
      <c r="I32" s="11">
        <v>0</v>
      </c>
      <c r="J32" s="12">
        <v>0</v>
      </c>
      <c r="K32" s="12">
        <v>0</v>
      </c>
      <c r="L32" s="12">
        <v>0</v>
      </c>
      <c r="M32" s="11">
        <v>0</v>
      </c>
      <c r="N32" s="11">
        <v>0</v>
      </c>
      <c r="O32" s="43">
        <v>34</v>
      </c>
      <c r="P32" s="43">
        <v>24</v>
      </c>
      <c r="Q32" s="43">
        <v>0</v>
      </c>
      <c r="R32" s="43">
        <v>0</v>
      </c>
    </row>
    <row r="33" spans="1:18" s="9" customFormat="1" x14ac:dyDescent="0.35">
      <c r="A33" s="11" t="s">
        <v>66</v>
      </c>
      <c r="B33" s="42" t="s">
        <v>63</v>
      </c>
      <c r="C33" s="43" t="s">
        <v>149</v>
      </c>
      <c r="D33" s="11">
        <v>64</v>
      </c>
      <c r="E33" s="11">
        <v>0</v>
      </c>
      <c r="F33" s="11">
        <v>64</v>
      </c>
      <c r="G33" s="12">
        <v>32</v>
      </c>
      <c r="H33" s="56">
        <v>26</v>
      </c>
      <c r="I33" s="57">
        <v>0</v>
      </c>
      <c r="J33" s="12">
        <v>0</v>
      </c>
      <c r="K33" s="12">
        <v>0</v>
      </c>
      <c r="L33" s="12">
        <v>6</v>
      </c>
      <c r="M33" s="57">
        <v>0</v>
      </c>
      <c r="N33" s="57">
        <v>0</v>
      </c>
      <c r="O33" s="51">
        <v>34</v>
      </c>
      <c r="P33" s="43">
        <v>30</v>
      </c>
      <c r="Q33" s="43">
        <v>0</v>
      </c>
      <c r="R33" s="43">
        <v>0</v>
      </c>
    </row>
    <row r="34" spans="1:18" s="9" customFormat="1" x14ac:dyDescent="0.35">
      <c r="A34" s="11" t="s">
        <v>67</v>
      </c>
      <c r="B34" s="42" t="s">
        <v>65</v>
      </c>
      <c r="C34" s="12" t="s">
        <v>24</v>
      </c>
      <c r="D34" s="11">
        <v>70</v>
      </c>
      <c r="E34" s="11">
        <v>0</v>
      </c>
      <c r="F34" s="11">
        <v>70</v>
      </c>
      <c r="G34" s="12">
        <v>26</v>
      </c>
      <c r="H34" s="50">
        <v>44</v>
      </c>
      <c r="I34" s="11">
        <v>0</v>
      </c>
      <c r="J34" s="12">
        <v>0</v>
      </c>
      <c r="K34" s="12">
        <v>0</v>
      </c>
      <c r="L34" s="12">
        <v>0</v>
      </c>
      <c r="M34" s="11">
        <v>0</v>
      </c>
      <c r="N34" s="11">
        <v>0</v>
      </c>
      <c r="O34" s="43">
        <v>0</v>
      </c>
      <c r="P34" s="43">
        <v>70</v>
      </c>
      <c r="Q34" s="43">
        <v>0</v>
      </c>
      <c r="R34" s="43">
        <v>0</v>
      </c>
    </row>
    <row r="35" spans="1:18" s="9" customFormat="1" x14ac:dyDescent="0.35">
      <c r="A35" s="11" t="s">
        <v>69</v>
      </c>
      <c r="B35" s="42" t="s">
        <v>119</v>
      </c>
      <c r="C35" s="12" t="s">
        <v>45</v>
      </c>
      <c r="D35" s="11">
        <v>40</v>
      </c>
      <c r="E35" s="11">
        <v>0</v>
      </c>
      <c r="F35" s="11">
        <v>40</v>
      </c>
      <c r="G35" s="12">
        <v>26</v>
      </c>
      <c r="H35" s="50">
        <v>14</v>
      </c>
      <c r="I35" s="11">
        <v>0</v>
      </c>
      <c r="J35" s="12">
        <v>0</v>
      </c>
      <c r="K35" s="12">
        <v>0</v>
      </c>
      <c r="L35" s="12">
        <v>0</v>
      </c>
      <c r="M35" s="11">
        <v>0</v>
      </c>
      <c r="N35" s="11">
        <v>0</v>
      </c>
      <c r="O35" s="43">
        <v>40</v>
      </c>
      <c r="P35" s="43">
        <v>0</v>
      </c>
      <c r="Q35" s="43">
        <v>0</v>
      </c>
      <c r="R35" s="43">
        <v>0</v>
      </c>
    </row>
    <row r="36" spans="1:18" s="9" customFormat="1" x14ac:dyDescent="0.35">
      <c r="A36" s="11" t="s">
        <v>71</v>
      </c>
      <c r="B36" s="42" t="s">
        <v>68</v>
      </c>
      <c r="C36" s="12" t="s">
        <v>145</v>
      </c>
      <c r="D36" s="11">
        <v>32</v>
      </c>
      <c r="E36" s="11">
        <v>0</v>
      </c>
      <c r="F36" s="11">
        <v>32</v>
      </c>
      <c r="G36" s="12">
        <v>16</v>
      </c>
      <c r="H36" s="50">
        <v>16</v>
      </c>
      <c r="I36" s="11">
        <v>0</v>
      </c>
      <c r="J36" s="12">
        <v>0</v>
      </c>
      <c r="K36" s="12">
        <v>0</v>
      </c>
      <c r="L36" s="12">
        <v>0</v>
      </c>
      <c r="M36" s="11">
        <v>0</v>
      </c>
      <c r="N36" s="11">
        <v>0</v>
      </c>
      <c r="O36" s="43">
        <v>0</v>
      </c>
      <c r="P36" s="43">
        <v>32</v>
      </c>
      <c r="Q36" s="43">
        <v>0</v>
      </c>
      <c r="R36" s="43">
        <v>0</v>
      </c>
    </row>
    <row r="37" spans="1:18" s="9" customFormat="1" x14ac:dyDescent="0.35">
      <c r="A37" s="11" t="s">
        <v>73</v>
      </c>
      <c r="B37" s="42" t="s">
        <v>70</v>
      </c>
      <c r="C37" s="96" t="s">
        <v>24</v>
      </c>
      <c r="D37" s="11">
        <v>32</v>
      </c>
      <c r="E37" s="11">
        <v>0</v>
      </c>
      <c r="F37" s="11">
        <v>32</v>
      </c>
      <c r="G37" s="12">
        <v>18</v>
      </c>
      <c r="H37" s="50">
        <v>14</v>
      </c>
      <c r="I37" s="11">
        <v>0</v>
      </c>
      <c r="J37" s="12">
        <v>0</v>
      </c>
      <c r="K37" s="12">
        <v>0</v>
      </c>
      <c r="L37" s="12">
        <v>0</v>
      </c>
      <c r="M37" s="11">
        <v>0</v>
      </c>
      <c r="N37" s="11">
        <v>0</v>
      </c>
      <c r="O37" s="43">
        <v>32</v>
      </c>
      <c r="P37" s="51">
        <v>0</v>
      </c>
      <c r="Q37" s="43">
        <v>0</v>
      </c>
      <c r="R37" s="43">
        <v>0</v>
      </c>
    </row>
    <row r="38" spans="1:18" s="9" customFormat="1" x14ac:dyDescent="0.35">
      <c r="A38" s="11" t="s">
        <v>74</v>
      </c>
      <c r="B38" s="42" t="s">
        <v>72</v>
      </c>
      <c r="C38" s="97"/>
      <c r="D38" s="11">
        <v>32</v>
      </c>
      <c r="E38" s="11">
        <v>0</v>
      </c>
      <c r="F38" s="11">
        <f t="shared" ref="F38" si="7">G38+H38+I38</f>
        <v>32</v>
      </c>
      <c r="G38" s="12">
        <v>14</v>
      </c>
      <c r="H38" s="50">
        <v>18</v>
      </c>
      <c r="I38" s="11">
        <v>0</v>
      </c>
      <c r="J38" s="12">
        <v>0</v>
      </c>
      <c r="K38" s="12">
        <v>0</v>
      </c>
      <c r="L38" s="12">
        <v>0</v>
      </c>
      <c r="M38" s="11">
        <v>0</v>
      </c>
      <c r="N38" s="11">
        <v>0</v>
      </c>
      <c r="O38" s="43">
        <v>32</v>
      </c>
      <c r="P38" s="43">
        <v>0</v>
      </c>
      <c r="Q38" s="43">
        <v>0</v>
      </c>
      <c r="R38" s="51">
        <v>0</v>
      </c>
    </row>
    <row r="39" spans="1:18" s="9" customFormat="1" ht="26" x14ac:dyDescent="0.35">
      <c r="A39" s="11" t="s">
        <v>75</v>
      </c>
      <c r="B39" s="42" t="s">
        <v>150</v>
      </c>
      <c r="C39" s="12" t="s">
        <v>127</v>
      </c>
      <c r="D39" s="11">
        <v>32</v>
      </c>
      <c r="E39" s="11">
        <v>0</v>
      </c>
      <c r="F39" s="11">
        <v>32</v>
      </c>
      <c r="G39" s="12">
        <v>16</v>
      </c>
      <c r="H39" s="50">
        <v>16</v>
      </c>
      <c r="I39" s="11">
        <v>0</v>
      </c>
      <c r="J39" s="12">
        <v>0</v>
      </c>
      <c r="K39" s="12">
        <v>0</v>
      </c>
      <c r="L39" s="12">
        <v>0</v>
      </c>
      <c r="M39" s="11">
        <v>0</v>
      </c>
      <c r="N39" s="11">
        <v>0</v>
      </c>
      <c r="O39" s="43">
        <v>0</v>
      </c>
      <c r="P39" s="43">
        <v>0</v>
      </c>
      <c r="Q39" s="43">
        <v>32</v>
      </c>
      <c r="R39" s="43">
        <v>0</v>
      </c>
    </row>
    <row r="40" spans="1:18" s="9" customFormat="1" ht="26" x14ac:dyDescent="0.35">
      <c r="A40" s="11" t="s">
        <v>77</v>
      </c>
      <c r="B40" s="42" t="s">
        <v>132</v>
      </c>
      <c r="C40" s="12" t="s">
        <v>127</v>
      </c>
      <c r="D40" s="11">
        <v>32</v>
      </c>
      <c r="E40" s="11">
        <v>0</v>
      </c>
      <c r="F40" s="11">
        <v>32</v>
      </c>
      <c r="G40" s="12">
        <v>20</v>
      </c>
      <c r="H40" s="50">
        <v>12</v>
      </c>
      <c r="I40" s="11">
        <v>0</v>
      </c>
      <c r="J40" s="12">
        <v>0</v>
      </c>
      <c r="K40" s="12">
        <v>0</v>
      </c>
      <c r="L40" s="12">
        <v>0</v>
      </c>
      <c r="M40" s="11">
        <v>0</v>
      </c>
      <c r="N40" s="11">
        <v>0</v>
      </c>
      <c r="O40" s="43">
        <v>0</v>
      </c>
      <c r="P40" s="43">
        <v>0</v>
      </c>
      <c r="Q40" s="43">
        <v>0</v>
      </c>
      <c r="R40" s="43">
        <v>32</v>
      </c>
    </row>
    <row r="41" spans="1:18" s="9" customFormat="1" ht="28.5" customHeight="1" x14ac:dyDescent="0.35">
      <c r="A41" s="11" t="s">
        <v>79</v>
      </c>
      <c r="B41" s="42" t="s">
        <v>76</v>
      </c>
      <c r="C41" s="11" t="s">
        <v>24</v>
      </c>
      <c r="D41" s="11">
        <v>34</v>
      </c>
      <c r="E41" s="11">
        <v>0</v>
      </c>
      <c r="F41" s="11">
        <v>34</v>
      </c>
      <c r="G41" s="12">
        <v>24</v>
      </c>
      <c r="H41" s="50">
        <v>10</v>
      </c>
      <c r="I41" s="11">
        <v>0</v>
      </c>
      <c r="J41" s="12">
        <v>0</v>
      </c>
      <c r="K41" s="12">
        <v>0</v>
      </c>
      <c r="L41" s="12">
        <v>0</v>
      </c>
      <c r="M41" s="11">
        <v>0</v>
      </c>
      <c r="N41" s="11">
        <v>0</v>
      </c>
      <c r="O41" s="43">
        <v>0</v>
      </c>
      <c r="P41" s="51">
        <v>0</v>
      </c>
      <c r="Q41" s="43">
        <v>0</v>
      </c>
      <c r="R41" s="51">
        <v>34</v>
      </c>
    </row>
    <row r="42" spans="1:18" s="9" customFormat="1" ht="26" x14ac:dyDescent="0.35">
      <c r="A42" s="11" t="s">
        <v>80</v>
      </c>
      <c r="B42" s="42" t="s">
        <v>78</v>
      </c>
      <c r="C42" s="12" t="s">
        <v>38</v>
      </c>
      <c r="D42" s="11">
        <v>48</v>
      </c>
      <c r="E42" s="11">
        <v>0</v>
      </c>
      <c r="F42" s="11">
        <v>48</v>
      </c>
      <c r="G42" s="12">
        <v>38</v>
      </c>
      <c r="H42" s="50">
        <v>10</v>
      </c>
      <c r="I42" s="11">
        <v>0</v>
      </c>
      <c r="J42" s="12">
        <v>0</v>
      </c>
      <c r="K42" s="12">
        <v>0</v>
      </c>
      <c r="L42" s="12">
        <v>0</v>
      </c>
      <c r="M42" s="11">
        <v>0</v>
      </c>
      <c r="N42" s="11">
        <v>0</v>
      </c>
      <c r="O42" s="43">
        <v>0</v>
      </c>
      <c r="P42" s="43">
        <v>0</v>
      </c>
      <c r="Q42" s="43">
        <v>48</v>
      </c>
      <c r="R42" s="43">
        <v>0</v>
      </c>
    </row>
    <row r="43" spans="1:18" s="32" customFormat="1" x14ac:dyDescent="0.35">
      <c r="A43" s="14" t="s">
        <v>82</v>
      </c>
      <c r="B43" s="15" t="s">
        <v>83</v>
      </c>
      <c r="C43" s="54" t="s">
        <v>187</v>
      </c>
      <c r="D43" s="18">
        <f t="shared" ref="D43:R43" si="8">D44+D52+D58+D62+D66</f>
        <v>1986</v>
      </c>
      <c r="E43" s="18">
        <f t="shared" si="8"/>
        <v>6</v>
      </c>
      <c r="F43" s="18">
        <f t="shared" si="8"/>
        <v>1980</v>
      </c>
      <c r="G43" s="18">
        <f t="shared" si="8"/>
        <v>510</v>
      </c>
      <c r="H43" s="18">
        <f t="shared" si="8"/>
        <v>484</v>
      </c>
      <c r="I43" s="18">
        <f t="shared" si="8"/>
        <v>20</v>
      </c>
      <c r="J43" s="18">
        <f t="shared" si="8"/>
        <v>900</v>
      </c>
      <c r="K43" s="18">
        <f t="shared" si="8"/>
        <v>0</v>
      </c>
      <c r="L43" s="18">
        <f t="shared" si="8"/>
        <v>66</v>
      </c>
      <c r="M43" s="18">
        <f t="shared" si="8"/>
        <v>0</v>
      </c>
      <c r="N43" s="18">
        <f t="shared" si="8"/>
        <v>0</v>
      </c>
      <c r="O43" s="18">
        <f t="shared" si="8"/>
        <v>440</v>
      </c>
      <c r="P43" s="18">
        <f t="shared" si="8"/>
        <v>644</v>
      </c>
      <c r="Q43" s="18">
        <f t="shared" si="8"/>
        <v>428</v>
      </c>
      <c r="R43" s="18">
        <f t="shared" si="8"/>
        <v>474</v>
      </c>
    </row>
    <row r="44" spans="1:18" s="9" customFormat="1" ht="39" x14ac:dyDescent="0.35">
      <c r="A44" s="14" t="s">
        <v>84</v>
      </c>
      <c r="B44" s="15" t="s">
        <v>120</v>
      </c>
      <c r="C44" s="14" t="s">
        <v>164</v>
      </c>
      <c r="D44" s="18">
        <f>D45+D46+D47+D48+D49+D50+D51</f>
        <v>913</v>
      </c>
      <c r="E44" s="18">
        <v>0</v>
      </c>
      <c r="F44" s="18">
        <f t="shared" ref="F44:R44" si="9">F45+F46+F47+F48+F49+F50+F51</f>
        <v>913</v>
      </c>
      <c r="G44" s="18">
        <f t="shared" si="9"/>
        <v>250</v>
      </c>
      <c r="H44" s="18">
        <f t="shared" si="9"/>
        <v>315</v>
      </c>
      <c r="I44" s="18">
        <f t="shared" si="9"/>
        <v>0</v>
      </c>
      <c r="J44" s="18">
        <f t="shared" si="9"/>
        <v>324</v>
      </c>
      <c r="K44" s="18">
        <f t="shared" si="9"/>
        <v>0</v>
      </c>
      <c r="L44" s="18">
        <f t="shared" si="9"/>
        <v>24</v>
      </c>
      <c r="M44" s="18">
        <f t="shared" si="9"/>
        <v>0</v>
      </c>
      <c r="N44" s="18">
        <f t="shared" si="9"/>
        <v>0</v>
      </c>
      <c r="O44" s="18">
        <f t="shared" si="9"/>
        <v>440</v>
      </c>
      <c r="P44" s="18">
        <f t="shared" si="9"/>
        <v>461</v>
      </c>
      <c r="Q44" s="18">
        <f t="shared" si="9"/>
        <v>12</v>
      </c>
      <c r="R44" s="18">
        <f t="shared" si="9"/>
        <v>0</v>
      </c>
    </row>
    <row r="45" spans="1:18" s="9" customFormat="1" ht="26" x14ac:dyDescent="0.35">
      <c r="A45" s="11" t="s">
        <v>85</v>
      </c>
      <c r="B45" s="42" t="s">
        <v>151</v>
      </c>
      <c r="C45" s="58" t="s">
        <v>153</v>
      </c>
      <c r="D45" s="59">
        <v>225</v>
      </c>
      <c r="E45" s="19">
        <v>0</v>
      </c>
      <c r="F45" s="19">
        <v>225</v>
      </c>
      <c r="G45" s="12">
        <v>104</v>
      </c>
      <c r="H45" s="20">
        <v>115</v>
      </c>
      <c r="I45" s="19">
        <v>0</v>
      </c>
      <c r="J45" s="12">
        <v>0</v>
      </c>
      <c r="K45" s="11">
        <v>0</v>
      </c>
      <c r="L45" s="11">
        <v>6</v>
      </c>
      <c r="M45" s="19"/>
      <c r="N45" s="19"/>
      <c r="O45" s="21">
        <v>114</v>
      </c>
      <c r="P45" s="21">
        <v>111</v>
      </c>
      <c r="Q45" s="19">
        <v>0</v>
      </c>
      <c r="R45" s="19">
        <v>0</v>
      </c>
    </row>
    <row r="46" spans="1:18" s="9" customFormat="1" ht="39" x14ac:dyDescent="0.35">
      <c r="A46" s="11" t="s">
        <v>86</v>
      </c>
      <c r="B46" s="42" t="s">
        <v>152</v>
      </c>
      <c r="C46" s="89" t="s">
        <v>154</v>
      </c>
      <c r="D46" s="59">
        <v>208</v>
      </c>
      <c r="E46" s="19">
        <v>0</v>
      </c>
      <c r="F46" s="19">
        <v>208</v>
      </c>
      <c r="G46" s="12">
        <v>82</v>
      </c>
      <c r="H46" s="20">
        <v>120</v>
      </c>
      <c r="I46" s="19">
        <v>0</v>
      </c>
      <c r="J46" s="11">
        <v>0</v>
      </c>
      <c r="K46" s="11">
        <v>0</v>
      </c>
      <c r="L46" s="11">
        <v>6</v>
      </c>
      <c r="M46" s="19"/>
      <c r="N46" s="19"/>
      <c r="O46" s="19">
        <v>118</v>
      </c>
      <c r="P46" s="19">
        <v>90</v>
      </c>
      <c r="Q46" s="21">
        <v>0</v>
      </c>
      <c r="R46" s="21">
        <v>0</v>
      </c>
    </row>
    <row r="47" spans="1:18" s="9" customFormat="1" ht="40.75" customHeight="1" x14ac:dyDescent="0.35">
      <c r="A47" s="11" t="s">
        <v>156</v>
      </c>
      <c r="B47" s="42" t="s">
        <v>155</v>
      </c>
      <c r="C47" s="90"/>
      <c r="D47" s="59">
        <v>108</v>
      </c>
      <c r="E47" s="19">
        <v>0</v>
      </c>
      <c r="F47" s="19">
        <v>108</v>
      </c>
      <c r="G47" s="12">
        <v>48</v>
      </c>
      <c r="H47" s="20">
        <v>60</v>
      </c>
      <c r="I47" s="19">
        <v>0</v>
      </c>
      <c r="J47" s="19">
        <v>0</v>
      </c>
      <c r="K47" s="11">
        <v>0</v>
      </c>
      <c r="L47" s="11">
        <v>0</v>
      </c>
      <c r="M47" s="19"/>
      <c r="N47" s="19"/>
      <c r="O47" s="19">
        <v>64</v>
      </c>
      <c r="P47" s="19">
        <v>44</v>
      </c>
      <c r="Q47" s="19">
        <v>0</v>
      </c>
      <c r="R47" s="19">
        <v>0</v>
      </c>
    </row>
    <row r="48" spans="1:18" s="9" customFormat="1" ht="40.75" customHeight="1" x14ac:dyDescent="0.35">
      <c r="A48" s="11" t="s">
        <v>157</v>
      </c>
      <c r="B48" s="42" t="s">
        <v>158</v>
      </c>
      <c r="C48" s="60" t="s">
        <v>24</v>
      </c>
      <c r="D48" s="59">
        <v>36</v>
      </c>
      <c r="E48" s="19">
        <v>0</v>
      </c>
      <c r="F48" s="19">
        <v>36</v>
      </c>
      <c r="G48" s="12">
        <v>16</v>
      </c>
      <c r="H48" s="20">
        <v>20</v>
      </c>
      <c r="I48" s="19">
        <v>0</v>
      </c>
      <c r="J48" s="19">
        <v>0</v>
      </c>
      <c r="K48" s="11">
        <v>0</v>
      </c>
      <c r="L48" s="11">
        <v>0</v>
      </c>
      <c r="M48" s="19">
        <v>0</v>
      </c>
      <c r="N48" s="19">
        <v>0</v>
      </c>
      <c r="O48" s="19">
        <v>36</v>
      </c>
      <c r="P48" s="19">
        <v>0</v>
      </c>
      <c r="Q48" s="19">
        <v>0</v>
      </c>
      <c r="R48" s="19">
        <v>0</v>
      </c>
    </row>
    <row r="49" spans="1:18" s="9" customFormat="1" x14ac:dyDescent="0.35">
      <c r="A49" s="61" t="s">
        <v>159</v>
      </c>
      <c r="B49" s="62" t="s">
        <v>87</v>
      </c>
      <c r="C49" s="73" t="s">
        <v>88</v>
      </c>
      <c r="D49" s="63">
        <v>252</v>
      </c>
      <c r="E49" s="63">
        <v>0</v>
      </c>
      <c r="F49" s="63">
        <v>252</v>
      </c>
      <c r="G49" s="63">
        <v>0</v>
      </c>
      <c r="H49" s="63">
        <v>0</v>
      </c>
      <c r="I49" s="63">
        <v>0</v>
      </c>
      <c r="J49" s="63">
        <v>252</v>
      </c>
      <c r="K49" s="63">
        <v>0</v>
      </c>
      <c r="L49" s="63">
        <v>0</v>
      </c>
      <c r="M49" s="63">
        <v>0</v>
      </c>
      <c r="N49" s="63"/>
      <c r="O49" s="63">
        <v>108</v>
      </c>
      <c r="P49" s="63">
        <v>144</v>
      </c>
      <c r="Q49" s="63">
        <v>0</v>
      </c>
      <c r="R49" s="63">
        <v>0</v>
      </c>
    </row>
    <row r="50" spans="1:18" s="9" customFormat="1" x14ac:dyDescent="0.35">
      <c r="A50" s="11" t="s">
        <v>89</v>
      </c>
      <c r="B50" s="42" t="s">
        <v>90</v>
      </c>
      <c r="C50" s="74"/>
      <c r="D50" s="59">
        <v>72</v>
      </c>
      <c r="E50" s="19">
        <v>0</v>
      </c>
      <c r="F50" s="19">
        <v>72</v>
      </c>
      <c r="G50" s="12">
        <v>0</v>
      </c>
      <c r="H50" s="20">
        <v>0</v>
      </c>
      <c r="I50" s="19">
        <v>0</v>
      </c>
      <c r="J50" s="19">
        <v>72</v>
      </c>
      <c r="K50" s="11">
        <v>0</v>
      </c>
      <c r="L50" s="11">
        <v>0</v>
      </c>
      <c r="M50" s="19">
        <v>0</v>
      </c>
      <c r="N50" s="19">
        <v>0</v>
      </c>
      <c r="O50" s="19">
        <v>0</v>
      </c>
      <c r="P50" s="19">
        <v>72</v>
      </c>
      <c r="Q50" s="19">
        <v>0</v>
      </c>
      <c r="R50" s="19">
        <v>0</v>
      </c>
    </row>
    <row r="51" spans="1:18" s="9" customFormat="1" x14ac:dyDescent="0.35">
      <c r="A51" s="11" t="s">
        <v>160</v>
      </c>
      <c r="B51" s="42" t="s">
        <v>12</v>
      </c>
      <c r="C51" s="64" t="s">
        <v>21</v>
      </c>
      <c r="D51" s="59">
        <v>12</v>
      </c>
      <c r="E51" s="19">
        <v>0</v>
      </c>
      <c r="F51" s="19">
        <v>12</v>
      </c>
      <c r="G51" s="12">
        <v>0</v>
      </c>
      <c r="H51" s="20">
        <v>0</v>
      </c>
      <c r="I51" s="19">
        <v>0</v>
      </c>
      <c r="J51" s="14">
        <v>0</v>
      </c>
      <c r="K51" s="11">
        <v>0</v>
      </c>
      <c r="L51" s="11">
        <v>12</v>
      </c>
      <c r="M51" s="19">
        <v>0</v>
      </c>
      <c r="N51" s="19">
        <v>0</v>
      </c>
      <c r="O51" s="19">
        <v>0</v>
      </c>
      <c r="P51" s="19">
        <v>0</v>
      </c>
      <c r="Q51" s="19">
        <v>12</v>
      </c>
      <c r="R51" s="19">
        <v>0</v>
      </c>
    </row>
    <row r="52" spans="1:18" s="9" customFormat="1" ht="26" x14ac:dyDescent="0.35">
      <c r="A52" s="14" t="s">
        <v>91</v>
      </c>
      <c r="B52" s="15" t="s">
        <v>165</v>
      </c>
      <c r="C52" s="65" t="s">
        <v>129</v>
      </c>
      <c r="D52" s="18">
        <f t="shared" ref="D52:L52" si="10">D53+D54+D55+D56+D57</f>
        <v>548</v>
      </c>
      <c r="E52" s="18">
        <f t="shared" si="10"/>
        <v>6</v>
      </c>
      <c r="F52" s="18">
        <f t="shared" si="10"/>
        <v>542</v>
      </c>
      <c r="G52" s="18">
        <f t="shared" si="10"/>
        <v>86</v>
      </c>
      <c r="H52" s="18">
        <f t="shared" si="10"/>
        <v>64</v>
      </c>
      <c r="I52" s="18">
        <f t="shared" si="10"/>
        <v>20</v>
      </c>
      <c r="J52" s="18">
        <f t="shared" si="10"/>
        <v>360</v>
      </c>
      <c r="K52" s="18">
        <f t="shared" si="10"/>
        <v>0</v>
      </c>
      <c r="L52" s="18">
        <f t="shared" si="10"/>
        <v>12</v>
      </c>
      <c r="M52" s="18">
        <f>SUM(M53:M57)</f>
        <v>0</v>
      </c>
      <c r="N52" s="18">
        <f>SUM(N53:N57)</f>
        <v>0</v>
      </c>
      <c r="O52" s="18">
        <f>SUM(O53:O57)</f>
        <v>0</v>
      </c>
      <c r="P52" s="18">
        <f>P53+P54+P55+P56+P57</f>
        <v>120</v>
      </c>
      <c r="Q52" s="18">
        <f>Q53+Q54+Q55+Q56+Q57</f>
        <v>167</v>
      </c>
      <c r="R52" s="18">
        <f>SUM(R53:R57)</f>
        <v>261</v>
      </c>
    </row>
    <row r="53" spans="1:18" s="9" customFormat="1" ht="39" x14ac:dyDescent="0.35">
      <c r="A53" s="11" t="s">
        <v>92</v>
      </c>
      <c r="B53" s="42" t="s">
        <v>166</v>
      </c>
      <c r="C53" s="89" t="s">
        <v>154</v>
      </c>
      <c r="D53" s="19">
        <v>100</v>
      </c>
      <c r="E53" s="19">
        <v>6</v>
      </c>
      <c r="F53" s="58" t="s">
        <v>167</v>
      </c>
      <c r="G53" s="12">
        <v>38</v>
      </c>
      <c r="H53" s="20">
        <v>36</v>
      </c>
      <c r="I53" s="19">
        <v>20</v>
      </c>
      <c r="J53" s="11">
        <v>0</v>
      </c>
      <c r="K53" s="11">
        <v>0</v>
      </c>
      <c r="L53" s="11">
        <v>0</v>
      </c>
      <c r="M53" s="58" t="s">
        <v>168</v>
      </c>
      <c r="N53" s="58">
        <v>0</v>
      </c>
      <c r="O53" s="58">
        <v>0</v>
      </c>
      <c r="P53" s="58" t="s">
        <v>169</v>
      </c>
      <c r="Q53" s="59">
        <v>52</v>
      </c>
      <c r="R53" s="59">
        <v>0</v>
      </c>
    </row>
    <row r="54" spans="1:18" s="9" customFormat="1" ht="26" x14ac:dyDescent="0.35">
      <c r="A54" s="11" t="s">
        <v>170</v>
      </c>
      <c r="B54" s="42" t="s">
        <v>97</v>
      </c>
      <c r="C54" s="90"/>
      <c r="D54" s="19">
        <v>76</v>
      </c>
      <c r="E54" s="19">
        <v>0</v>
      </c>
      <c r="F54" s="58" t="s">
        <v>171</v>
      </c>
      <c r="G54" s="12">
        <v>48</v>
      </c>
      <c r="H54" s="20">
        <v>28</v>
      </c>
      <c r="I54" s="19">
        <v>0</v>
      </c>
      <c r="J54" s="11">
        <v>0</v>
      </c>
      <c r="K54" s="11">
        <v>0</v>
      </c>
      <c r="L54" s="11">
        <v>0</v>
      </c>
      <c r="M54" s="58" t="s">
        <v>168</v>
      </c>
      <c r="N54" s="58" t="s">
        <v>168</v>
      </c>
      <c r="O54" s="58" t="s">
        <v>168</v>
      </c>
      <c r="P54" s="58" t="s">
        <v>168</v>
      </c>
      <c r="Q54" s="59">
        <v>43</v>
      </c>
      <c r="R54" s="59">
        <v>33</v>
      </c>
    </row>
    <row r="55" spans="1:18" s="9" customFormat="1" x14ac:dyDescent="0.35">
      <c r="A55" s="11" t="s">
        <v>93</v>
      </c>
      <c r="B55" s="42" t="s">
        <v>87</v>
      </c>
      <c r="C55" s="89" t="s">
        <v>24</v>
      </c>
      <c r="D55" s="19">
        <v>216</v>
      </c>
      <c r="E55" s="19">
        <v>0</v>
      </c>
      <c r="F55" s="19">
        <v>216</v>
      </c>
      <c r="G55" s="12">
        <v>0</v>
      </c>
      <c r="H55" s="23">
        <v>0</v>
      </c>
      <c r="I55" s="58">
        <v>0</v>
      </c>
      <c r="J55" s="19">
        <v>216</v>
      </c>
      <c r="K55" s="11">
        <v>0</v>
      </c>
      <c r="L55" s="11">
        <v>0</v>
      </c>
      <c r="M55" s="58">
        <v>0</v>
      </c>
      <c r="N55" s="58">
        <v>0</v>
      </c>
      <c r="O55" s="58">
        <v>0</v>
      </c>
      <c r="P55" s="58" t="s">
        <v>123</v>
      </c>
      <c r="Q55" s="59">
        <v>72</v>
      </c>
      <c r="R55" s="59">
        <v>72</v>
      </c>
    </row>
    <row r="56" spans="1:18" s="9" customFormat="1" x14ac:dyDescent="0.35">
      <c r="A56" s="11" t="s">
        <v>94</v>
      </c>
      <c r="B56" s="42" t="s">
        <v>90</v>
      </c>
      <c r="C56" s="90"/>
      <c r="D56" s="19">
        <v>144</v>
      </c>
      <c r="E56" s="19">
        <v>0</v>
      </c>
      <c r="F56" s="19">
        <v>144</v>
      </c>
      <c r="G56" s="12">
        <v>0</v>
      </c>
      <c r="H56" s="20">
        <v>0</v>
      </c>
      <c r="I56" s="58">
        <v>0</v>
      </c>
      <c r="J56" s="19">
        <v>144</v>
      </c>
      <c r="K56" s="11">
        <v>0</v>
      </c>
      <c r="L56" s="11">
        <v>0</v>
      </c>
      <c r="M56" s="58">
        <v>0</v>
      </c>
      <c r="N56" s="58">
        <v>0</v>
      </c>
      <c r="O56" s="58">
        <v>0</v>
      </c>
      <c r="P56" s="58">
        <v>0</v>
      </c>
      <c r="Q56" s="59">
        <v>0</v>
      </c>
      <c r="R56" s="59">
        <v>144</v>
      </c>
    </row>
    <row r="57" spans="1:18" s="9" customFormat="1" x14ac:dyDescent="0.35">
      <c r="A57" s="30" t="s">
        <v>160</v>
      </c>
      <c r="B57" s="42" t="s">
        <v>12</v>
      </c>
      <c r="C57" s="64" t="s">
        <v>21</v>
      </c>
      <c r="D57" s="19">
        <v>12</v>
      </c>
      <c r="E57" s="30">
        <v>0</v>
      </c>
      <c r="F57" s="30">
        <v>12</v>
      </c>
      <c r="G57" s="12">
        <v>0</v>
      </c>
      <c r="H57" s="66">
        <v>0</v>
      </c>
      <c r="I57" s="67">
        <v>0</v>
      </c>
      <c r="J57" s="14">
        <v>0</v>
      </c>
      <c r="K57" s="11"/>
      <c r="L57" s="11">
        <v>12</v>
      </c>
      <c r="M57" s="30">
        <v>0</v>
      </c>
      <c r="N57" s="30">
        <v>0</v>
      </c>
      <c r="O57" s="30">
        <v>0</v>
      </c>
      <c r="P57" s="30">
        <v>0</v>
      </c>
      <c r="Q57" s="68">
        <v>0</v>
      </c>
      <c r="R57" s="44">
        <v>12</v>
      </c>
    </row>
    <row r="58" spans="1:18" s="9" customFormat="1" ht="52" x14ac:dyDescent="0.35">
      <c r="A58" s="14" t="s">
        <v>95</v>
      </c>
      <c r="B58" s="15" t="s">
        <v>172</v>
      </c>
      <c r="C58" s="65" t="s">
        <v>174</v>
      </c>
      <c r="D58" s="18">
        <f>D59+D60+D61</f>
        <v>204</v>
      </c>
      <c r="E58" s="18">
        <f>E59+E60+E61</f>
        <v>0</v>
      </c>
      <c r="F58" s="18">
        <f>F59+F60+F61</f>
        <v>204</v>
      </c>
      <c r="G58" s="18">
        <f>G59+G60+G61</f>
        <v>18</v>
      </c>
      <c r="H58" s="18">
        <f>H59+H60+H61</f>
        <v>30</v>
      </c>
      <c r="I58" s="18">
        <f>SUM(I59:I61)</f>
        <v>0</v>
      </c>
      <c r="J58" s="18">
        <f>J59+J60+J61</f>
        <v>144</v>
      </c>
      <c r="K58" s="18">
        <f>SUM(K59:K61)</f>
        <v>0</v>
      </c>
      <c r="L58" s="18">
        <f>SUM(L59:L61)</f>
        <v>12</v>
      </c>
      <c r="M58" s="18">
        <f>SUM(M59:M61)</f>
        <v>0</v>
      </c>
      <c r="N58" s="18">
        <f>SUM(N59:N61)</f>
        <v>0</v>
      </c>
      <c r="O58" s="18">
        <f>SUM(O59:O61)</f>
        <v>0</v>
      </c>
      <c r="P58" s="18">
        <f>P59+P60+P61</f>
        <v>63</v>
      </c>
      <c r="Q58" s="18">
        <f>Q59+Q60+Q61</f>
        <v>141</v>
      </c>
      <c r="R58" s="18">
        <f>SUM(R59:R61)</f>
        <v>0</v>
      </c>
    </row>
    <row r="59" spans="1:18" s="9" customFormat="1" ht="63" customHeight="1" x14ac:dyDescent="0.35">
      <c r="A59" s="11" t="s">
        <v>96</v>
      </c>
      <c r="B59" s="69" t="s">
        <v>173</v>
      </c>
      <c r="C59" s="73" t="s">
        <v>45</v>
      </c>
      <c r="D59" s="19">
        <v>48</v>
      </c>
      <c r="E59" s="19">
        <v>0</v>
      </c>
      <c r="F59" s="19">
        <v>48</v>
      </c>
      <c r="G59" s="12">
        <v>18</v>
      </c>
      <c r="H59" s="20">
        <v>30</v>
      </c>
      <c r="I59" s="19">
        <v>0</v>
      </c>
      <c r="J59" s="11">
        <v>0</v>
      </c>
      <c r="K59" s="11">
        <v>0</v>
      </c>
      <c r="L59" s="11">
        <v>0</v>
      </c>
      <c r="M59" s="19">
        <v>0</v>
      </c>
      <c r="N59" s="19">
        <v>0</v>
      </c>
      <c r="O59" s="19">
        <v>0</v>
      </c>
      <c r="P59" s="19">
        <v>27</v>
      </c>
      <c r="Q59" s="19">
        <v>21</v>
      </c>
      <c r="R59" s="19">
        <v>0</v>
      </c>
    </row>
    <row r="60" spans="1:18" s="9" customFormat="1" x14ac:dyDescent="0.35">
      <c r="A60" s="11" t="s">
        <v>98</v>
      </c>
      <c r="B60" s="42" t="s">
        <v>90</v>
      </c>
      <c r="C60" s="74"/>
      <c r="D60" s="19">
        <v>144</v>
      </c>
      <c r="E60" s="19">
        <v>0</v>
      </c>
      <c r="F60" s="21">
        <v>144</v>
      </c>
      <c r="G60" s="12">
        <v>0</v>
      </c>
      <c r="H60" s="20">
        <v>0</v>
      </c>
      <c r="I60" s="19">
        <v>0</v>
      </c>
      <c r="J60" s="21">
        <v>144</v>
      </c>
      <c r="K60" s="11">
        <v>0</v>
      </c>
      <c r="L60" s="11">
        <v>0</v>
      </c>
      <c r="M60" s="19">
        <v>0</v>
      </c>
      <c r="N60" s="19">
        <v>0</v>
      </c>
      <c r="O60" s="19">
        <v>0</v>
      </c>
      <c r="P60" s="19">
        <v>36</v>
      </c>
      <c r="Q60" s="19">
        <v>108</v>
      </c>
      <c r="R60" s="19">
        <v>0</v>
      </c>
    </row>
    <row r="61" spans="1:18" s="9" customFormat="1" x14ac:dyDescent="0.35">
      <c r="A61" s="11" t="s">
        <v>160</v>
      </c>
      <c r="B61" s="42" t="s">
        <v>12</v>
      </c>
      <c r="C61" s="23" t="s">
        <v>21</v>
      </c>
      <c r="D61" s="19">
        <v>12</v>
      </c>
      <c r="E61" s="19">
        <v>0</v>
      </c>
      <c r="F61" s="21">
        <v>12</v>
      </c>
      <c r="G61" s="12">
        <v>0</v>
      </c>
      <c r="H61" s="20">
        <v>0</v>
      </c>
      <c r="I61" s="19">
        <v>0</v>
      </c>
      <c r="J61" s="11">
        <v>0</v>
      </c>
      <c r="K61" s="11">
        <v>0</v>
      </c>
      <c r="L61" s="11">
        <v>12</v>
      </c>
      <c r="M61" s="19">
        <v>0</v>
      </c>
      <c r="N61" s="19">
        <v>0</v>
      </c>
      <c r="O61" s="19">
        <v>0</v>
      </c>
      <c r="P61" s="19">
        <v>0</v>
      </c>
      <c r="Q61" s="19">
        <v>12</v>
      </c>
      <c r="R61" s="19">
        <v>0</v>
      </c>
    </row>
    <row r="62" spans="1:18" s="9" customFormat="1" ht="30" customHeight="1" x14ac:dyDescent="0.35">
      <c r="A62" s="14" t="s">
        <v>122</v>
      </c>
      <c r="B62" s="15" t="s">
        <v>175</v>
      </c>
      <c r="C62" s="17" t="s">
        <v>129</v>
      </c>
      <c r="D62" s="18">
        <f t="shared" ref="D62:L62" si="11">D63+D64+D65</f>
        <v>216</v>
      </c>
      <c r="E62" s="18">
        <f t="shared" si="11"/>
        <v>0</v>
      </c>
      <c r="F62" s="18">
        <f t="shared" si="11"/>
        <v>216</v>
      </c>
      <c r="G62" s="18">
        <f t="shared" si="11"/>
        <v>127</v>
      </c>
      <c r="H62" s="18">
        <f t="shared" si="11"/>
        <v>41</v>
      </c>
      <c r="I62" s="18">
        <f t="shared" si="11"/>
        <v>0</v>
      </c>
      <c r="J62" s="18">
        <f t="shared" si="11"/>
        <v>36</v>
      </c>
      <c r="K62" s="18">
        <f t="shared" si="11"/>
        <v>0</v>
      </c>
      <c r="L62" s="18">
        <f t="shared" si="11"/>
        <v>12</v>
      </c>
      <c r="M62" s="18">
        <f>SUM(M63:M65)</f>
        <v>0</v>
      </c>
      <c r="N62" s="18">
        <f>SUM(N63:N65)</f>
        <v>0</v>
      </c>
      <c r="O62" s="18">
        <f>SUM(O63:O65)</f>
        <v>0</v>
      </c>
      <c r="P62" s="18">
        <f>SUM(P63:P65)</f>
        <v>0</v>
      </c>
      <c r="Q62" s="18">
        <f>Q63+Q64+Q65</f>
        <v>108</v>
      </c>
      <c r="R62" s="18">
        <f>R63+R64+R65</f>
        <v>108</v>
      </c>
    </row>
    <row r="63" spans="1:18" s="9" customFormat="1" ht="29" x14ac:dyDescent="0.35">
      <c r="A63" s="11" t="s">
        <v>99</v>
      </c>
      <c r="B63" s="69" t="s">
        <v>176</v>
      </c>
      <c r="C63" s="12" t="s">
        <v>21</v>
      </c>
      <c r="D63" s="21">
        <v>174</v>
      </c>
      <c r="E63" s="21">
        <v>0</v>
      </c>
      <c r="F63" s="70" t="s">
        <v>177</v>
      </c>
      <c r="G63" s="71">
        <v>127</v>
      </c>
      <c r="H63" s="72">
        <v>41</v>
      </c>
      <c r="I63" s="58">
        <v>0</v>
      </c>
      <c r="J63" s="11">
        <v>0</v>
      </c>
      <c r="K63" s="11">
        <v>0</v>
      </c>
      <c r="L63" s="11">
        <v>6</v>
      </c>
      <c r="M63" s="58">
        <v>0</v>
      </c>
      <c r="N63" s="58">
        <v>0</v>
      </c>
      <c r="O63" s="58">
        <v>0</v>
      </c>
      <c r="P63" s="58">
        <v>0</v>
      </c>
      <c r="Q63" s="21">
        <v>108</v>
      </c>
      <c r="R63" s="19">
        <v>66</v>
      </c>
    </row>
    <row r="64" spans="1:18" s="9" customFormat="1" x14ac:dyDescent="0.35">
      <c r="A64" s="11" t="s">
        <v>100</v>
      </c>
      <c r="B64" s="42" t="s">
        <v>90</v>
      </c>
      <c r="C64" s="22" t="s">
        <v>24</v>
      </c>
      <c r="D64" s="70" t="s">
        <v>178</v>
      </c>
      <c r="E64" s="21">
        <v>0</v>
      </c>
      <c r="F64" s="19">
        <v>36</v>
      </c>
      <c r="G64" s="12">
        <v>0</v>
      </c>
      <c r="H64" s="58">
        <v>0</v>
      </c>
      <c r="I64" s="58">
        <v>0</v>
      </c>
      <c r="J64" s="19">
        <v>36</v>
      </c>
      <c r="K64" s="11">
        <v>0</v>
      </c>
      <c r="L64" s="11">
        <v>0</v>
      </c>
      <c r="M64" s="58">
        <v>0</v>
      </c>
      <c r="N64" s="58">
        <v>0</v>
      </c>
      <c r="O64" s="58">
        <v>0</v>
      </c>
      <c r="P64" s="58">
        <v>0</v>
      </c>
      <c r="Q64" s="21">
        <v>0</v>
      </c>
      <c r="R64" s="21">
        <v>36</v>
      </c>
    </row>
    <row r="65" spans="1:23" s="9" customFormat="1" x14ac:dyDescent="0.35">
      <c r="A65" s="11"/>
      <c r="B65" s="42" t="s">
        <v>124</v>
      </c>
      <c r="C65" s="23" t="s">
        <v>21</v>
      </c>
      <c r="D65" s="70" t="s">
        <v>179</v>
      </c>
      <c r="E65" s="19">
        <v>0</v>
      </c>
      <c r="F65" s="21">
        <v>6</v>
      </c>
      <c r="G65" s="12">
        <v>0</v>
      </c>
      <c r="H65" s="20">
        <v>0</v>
      </c>
      <c r="I65" s="19">
        <v>0</v>
      </c>
      <c r="J65" s="11">
        <v>0</v>
      </c>
      <c r="K65" s="11">
        <v>0</v>
      </c>
      <c r="L65" s="11">
        <v>6</v>
      </c>
      <c r="M65" s="19">
        <v>0</v>
      </c>
      <c r="N65" s="19">
        <v>0</v>
      </c>
      <c r="O65" s="19">
        <v>0</v>
      </c>
      <c r="P65" s="19">
        <v>0</v>
      </c>
      <c r="Q65" s="19">
        <v>0</v>
      </c>
      <c r="R65" s="19">
        <v>6</v>
      </c>
    </row>
    <row r="66" spans="1:23" s="9" customFormat="1" ht="26" x14ac:dyDescent="0.35">
      <c r="A66" s="11" t="s">
        <v>180</v>
      </c>
      <c r="B66" s="15" t="s">
        <v>181</v>
      </c>
      <c r="C66" s="23" t="s">
        <v>186</v>
      </c>
      <c r="D66" s="18">
        <f t="shared" ref="D66:R66" si="12">D67+D68+D69</f>
        <v>105</v>
      </c>
      <c r="E66" s="18">
        <f t="shared" si="12"/>
        <v>0</v>
      </c>
      <c r="F66" s="18">
        <f t="shared" si="12"/>
        <v>105</v>
      </c>
      <c r="G66" s="18">
        <f t="shared" si="12"/>
        <v>29</v>
      </c>
      <c r="H66" s="18">
        <f t="shared" si="12"/>
        <v>34</v>
      </c>
      <c r="I66" s="18">
        <f t="shared" si="12"/>
        <v>0</v>
      </c>
      <c r="J66" s="18">
        <f t="shared" si="12"/>
        <v>36</v>
      </c>
      <c r="K66" s="18">
        <f t="shared" si="12"/>
        <v>0</v>
      </c>
      <c r="L66" s="18">
        <f t="shared" si="12"/>
        <v>6</v>
      </c>
      <c r="M66" s="18">
        <f t="shared" si="12"/>
        <v>0</v>
      </c>
      <c r="N66" s="18">
        <f t="shared" si="12"/>
        <v>0</v>
      </c>
      <c r="O66" s="18">
        <f t="shared" si="12"/>
        <v>0</v>
      </c>
      <c r="P66" s="18">
        <f t="shared" si="12"/>
        <v>0</v>
      </c>
      <c r="Q66" s="18">
        <f t="shared" si="12"/>
        <v>0</v>
      </c>
      <c r="R66" s="18">
        <f t="shared" si="12"/>
        <v>105</v>
      </c>
    </row>
    <row r="67" spans="1:23" s="9" customFormat="1" ht="26" x14ac:dyDescent="0.35">
      <c r="A67" s="11" t="s">
        <v>182</v>
      </c>
      <c r="B67" s="42" t="s">
        <v>183</v>
      </c>
      <c r="C67" s="73" t="s">
        <v>24</v>
      </c>
      <c r="D67" s="70" t="s">
        <v>184</v>
      </c>
      <c r="E67" s="19">
        <v>0</v>
      </c>
      <c r="F67" s="21">
        <v>63</v>
      </c>
      <c r="G67" s="12">
        <v>29</v>
      </c>
      <c r="H67" s="20">
        <v>34</v>
      </c>
      <c r="I67" s="19">
        <v>0</v>
      </c>
      <c r="J67" s="11">
        <v>0</v>
      </c>
      <c r="K67" s="11">
        <v>0</v>
      </c>
      <c r="L67" s="11">
        <v>0</v>
      </c>
      <c r="M67" s="19">
        <v>0</v>
      </c>
      <c r="N67" s="19">
        <v>0</v>
      </c>
      <c r="O67" s="19">
        <v>0</v>
      </c>
      <c r="P67" s="19">
        <v>0</v>
      </c>
      <c r="Q67" s="19">
        <v>0</v>
      </c>
      <c r="R67" s="19">
        <v>63</v>
      </c>
    </row>
    <row r="68" spans="1:23" s="9" customFormat="1" x14ac:dyDescent="0.35">
      <c r="A68" s="11" t="s">
        <v>185</v>
      </c>
      <c r="B68" s="42" t="s">
        <v>87</v>
      </c>
      <c r="C68" s="74"/>
      <c r="D68" s="70" t="s">
        <v>178</v>
      </c>
      <c r="E68" s="19">
        <v>0</v>
      </c>
      <c r="F68" s="21">
        <v>36</v>
      </c>
      <c r="G68" s="12">
        <v>0</v>
      </c>
      <c r="H68" s="20">
        <v>0</v>
      </c>
      <c r="I68" s="19">
        <v>0</v>
      </c>
      <c r="J68" s="11">
        <v>36</v>
      </c>
      <c r="K68" s="11">
        <v>0</v>
      </c>
      <c r="L68" s="11">
        <v>0</v>
      </c>
      <c r="M68" s="19">
        <v>0</v>
      </c>
      <c r="N68" s="19">
        <v>0</v>
      </c>
      <c r="O68" s="19">
        <v>0</v>
      </c>
      <c r="P68" s="19">
        <v>0</v>
      </c>
      <c r="Q68" s="19"/>
      <c r="R68" s="19">
        <v>36</v>
      </c>
    </row>
    <row r="69" spans="1:23" s="9" customFormat="1" x14ac:dyDescent="0.35">
      <c r="A69" s="11" t="s">
        <v>160</v>
      </c>
      <c r="B69" s="42" t="s">
        <v>12</v>
      </c>
      <c r="C69" s="23" t="s">
        <v>21</v>
      </c>
      <c r="D69" s="70" t="s">
        <v>179</v>
      </c>
      <c r="E69" s="19">
        <v>0</v>
      </c>
      <c r="F69" s="21">
        <v>6</v>
      </c>
      <c r="G69" s="12">
        <v>0</v>
      </c>
      <c r="H69" s="20">
        <v>0</v>
      </c>
      <c r="I69" s="19">
        <v>0</v>
      </c>
      <c r="J69" s="11">
        <v>0</v>
      </c>
      <c r="K69" s="11">
        <v>0</v>
      </c>
      <c r="L69" s="11">
        <v>6</v>
      </c>
      <c r="M69" s="19">
        <v>0</v>
      </c>
      <c r="N69" s="19">
        <v>0</v>
      </c>
      <c r="O69" s="19">
        <v>0</v>
      </c>
      <c r="P69" s="19">
        <v>0</v>
      </c>
      <c r="Q69" s="19">
        <v>0</v>
      </c>
      <c r="R69" s="19">
        <v>6</v>
      </c>
    </row>
    <row r="70" spans="1:23" ht="15.75" customHeight="1" x14ac:dyDescent="0.35">
      <c r="A70" s="14" t="s">
        <v>101</v>
      </c>
      <c r="B70" s="15" t="s">
        <v>102</v>
      </c>
      <c r="C70" s="23"/>
      <c r="D70" s="18">
        <v>72</v>
      </c>
      <c r="E70" s="19">
        <v>0</v>
      </c>
      <c r="F70" s="21">
        <v>72</v>
      </c>
      <c r="G70" s="12">
        <v>0</v>
      </c>
      <c r="H70" s="20">
        <v>0</v>
      </c>
      <c r="I70" s="19">
        <v>0</v>
      </c>
      <c r="J70" s="11">
        <v>72</v>
      </c>
      <c r="K70" s="11">
        <v>0</v>
      </c>
      <c r="L70" s="11">
        <v>0</v>
      </c>
      <c r="M70" s="19">
        <v>0</v>
      </c>
      <c r="N70" s="19">
        <v>0</v>
      </c>
      <c r="O70" s="19">
        <v>0</v>
      </c>
      <c r="P70" s="19">
        <v>0</v>
      </c>
      <c r="Q70" s="19">
        <v>0</v>
      </c>
      <c r="R70" s="19">
        <v>72</v>
      </c>
    </row>
    <row r="71" spans="1:23" x14ac:dyDescent="0.35">
      <c r="A71" s="24" t="s">
        <v>103</v>
      </c>
      <c r="B71" s="15" t="s">
        <v>104</v>
      </c>
      <c r="C71" s="22"/>
      <c r="D71" s="24">
        <v>144</v>
      </c>
      <c r="E71" s="12">
        <v>0</v>
      </c>
      <c r="F71" s="25">
        <v>144</v>
      </c>
      <c r="G71" s="12">
        <v>0</v>
      </c>
      <c r="H71" s="12">
        <v>0</v>
      </c>
      <c r="I71" s="12"/>
      <c r="J71" s="12">
        <v>144</v>
      </c>
      <c r="K71" s="12">
        <v>0</v>
      </c>
      <c r="L71" s="12">
        <v>0</v>
      </c>
      <c r="M71" s="30">
        <v>0</v>
      </c>
      <c r="N71" s="31">
        <v>0</v>
      </c>
      <c r="O71" s="12">
        <v>0</v>
      </c>
      <c r="P71" s="12">
        <v>0</v>
      </c>
      <c r="Q71" s="12">
        <v>0</v>
      </c>
      <c r="R71" s="24">
        <v>144</v>
      </c>
    </row>
    <row r="72" spans="1:23" ht="39" customHeight="1" x14ac:dyDescent="0.35">
      <c r="A72" s="75" t="s">
        <v>121</v>
      </c>
      <c r="B72" s="76"/>
      <c r="C72" s="26" t="s">
        <v>189</v>
      </c>
      <c r="D72" s="17">
        <f t="shared" ref="D72:I72" si="13">D8+D24+D29+D43+D70+D71</f>
        <v>4464</v>
      </c>
      <c r="E72" s="17">
        <f t="shared" si="13"/>
        <v>18</v>
      </c>
      <c r="F72" s="17">
        <f t="shared" si="13"/>
        <v>4372</v>
      </c>
      <c r="G72" s="17">
        <f t="shared" si="13"/>
        <v>1719</v>
      </c>
      <c r="H72" s="18">
        <f>H8+H24+H29+H43</f>
        <v>1445</v>
      </c>
      <c r="I72" s="17">
        <f t="shared" si="13"/>
        <v>20</v>
      </c>
      <c r="J72" s="17" t="s">
        <v>188</v>
      </c>
      <c r="K72" s="17">
        <f t="shared" ref="K72:R72" si="14">K8+K24+K29+K43+K70+K71</f>
        <v>50</v>
      </c>
      <c r="L72" s="17">
        <f t="shared" si="14"/>
        <v>96</v>
      </c>
      <c r="M72" s="17">
        <f t="shared" si="14"/>
        <v>612</v>
      </c>
      <c r="N72" s="17">
        <f t="shared" si="14"/>
        <v>864</v>
      </c>
      <c r="O72" s="17">
        <f t="shared" si="14"/>
        <v>612</v>
      </c>
      <c r="P72" s="17">
        <f t="shared" si="14"/>
        <v>900</v>
      </c>
      <c r="Q72" s="17">
        <f t="shared" si="14"/>
        <v>612</v>
      </c>
      <c r="R72" s="17">
        <f t="shared" si="14"/>
        <v>864</v>
      </c>
      <c r="S72" s="6"/>
    </row>
    <row r="73" spans="1:23" ht="15" x14ac:dyDescent="0.35">
      <c r="A73" s="27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6"/>
    </row>
    <row r="74" spans="1:23" ht="15.5" x14ac:dyDescent="0.35">
      <c r="A74" s="103"/>
      <c r="B74" s="104"/>
      <c r="C74" s="104"/>
      <c r="D74" s="104"/>
      <c r="E74" s="104"/>
      <c r="F74" s="105"/>
      <c r="G74" s="106" t="s">
        <v>105</v>
      </c>
      <c r="H74" s="107" t="s">
        <v>106</v>
      </c>
      <c r="I74" s="108"/>
      <c r="J74" s="108"/>
      <c r="K74" s="108"/>
      <c r="L74" s="109"/>
      <c r="M74" s="12">
        <v>612</v>
      </c>
      <c r="N74" s="12">
        <v>864</v>
      </c>
      <c r="O74" s="12">
        <v>612</v>
      </c>
      <c r="P74" s="12">
        <f>P72-P75-P76</f>
        <v>784</v>
      </c>
      <c r="Q74" s="12">
        <f t="shared" ref="Q74:R74" si="15">Q72-Q75-Q76</f>
        <v>612</v>
      </c>
      <c r="R74" s="12">
        <f t="shared" si="15"/>
        <v>576</v>
      </c>
      <c r="S74" s="6"/>
      <c r="T74" s="5"/>
    </row>
    <row r="75" spans="1:23" x14ac:dyDescent="0.35">
      <c r="A75" s="110" t="s">
        <v>107</v>
      </c>
      <c r="B75" s="111"/>
      <c r="C75" s="111"/>
      <c r="D75" s="111"/>
      <c r="E75" s="111"/>
      <c r="F75" s="112"/>
      <c r="G75" s="106"/>
      <c r="H75" s="107" t="s">
        <v>108</v>
      </c>
      <c r="I75" s="108"/>
      <c r="J75" s="108"/>
      <c r="K75" s="108"/>
      <c r="L75" s="109"/>
      <c r="M75" s="12"/>
      <c r="N75" s="12"/>
      <c r="O75" s="12"/>
      <c r="P75" s="12">
        <f>P47</f>
        <v>44</v>
      </c>
      <c r="Q75" s="12">
        <f>Q47</f>
        <v>0</v>
      </c>
      <c r="R75" s="12">
        <v>108</v>
      </c>
      <c r="W75" s="17"/>
    </row>
    <row r="76" spans="1:23" x14ac:dyDescent="0.35">
      <c r="A76" s="110" t="s">
        <v>109</v>
      </c>
      <c r="B76" s="111"/>
      <c r="C76" s="111"/>
      <c r="D76" s="111"/>
      <c r="E76" s="111"/>
      <c r="F76" s="112"/>
      <c r="G76" s="106"/>
      <c r="H76" s="107" t="s">
        <v>110</v>
      </c>
      <c r="I76" s="108"/>
      <c r="J76" s="108"/>
      <c r="K76" s="108"/>
      <c r="L76" s="109"/>
      <c r="M76" s="28"/>
      <c r="N76" s="29"/>
      <c r="O76" s="29"/>
      <c r="P76" s="12">
        <f>P50</f>
        <v>72</v>
      </c>
      <c r="Q76" s="12">
        <f>Q50</f>
        <v>0</v>
      </c>
      <c r="R76" s="12">
        <f>R50+R56+R64</f>
        <v>180</v>
      </c>
    </row>
    <row r="77" spans="1:23" x14ac:dyDescent="0.35">
      <c r="A77" s="113" t="s">
        <v>111</v>
      </c>
      <c r="B77" s="114"/>
      <c r="C77" s="114"/>
      <c r="D77" s="114"/>
      <c r="E77" s="114"/>
      <c r="F77" s="115"/>
      <c r="G77" s="106"/>
      <c r="H77" s="107" t="s">
        <v>112</v>
      </c>
      <c r="I77" s="108"/>
      <c r="J77" s="108"/>
      <c r="K77" s="108"/>
      <c r="L77" s="109"/>
      <c r="M77" s="28"/>
      <c r="N77" s="29"/>
      <c r="O77" s="29"/>
      <c r="P77" s="12"/>
      <c r="Q77" s="12"/>
      <c r="R77" s="12"/>
    </row>
    <row r="78" spans="1:23" x14ac:dyDescent="0.35">
      <c r="A78" s="113" t="s">
        <v>113</v>
      </c>
      <c r="B78" s="114"/>
      <c r="C78" s="114"/>
      <c r="D78" s="114"/>
      <c r="E78" s="114"/>
      <c r="F78" s="115"/>
      <c r="G78" s="106"/>
      <c r="H78" s="107" t="s">
        <v>114</v>
      </c>
      <c r="I78" s="108"/>
      <c r="J78" s="108"/>
      <c r="K78" s="108"/>
      <c r="L78" s="109"/>
      <c r="M78" s="12">
        <v>1</v>
      </c>
      <c r="N78" s="12">
        <v>3</v>
      </c>
      <c r="O78" s="12">
        <v>0</v>
      </c>
      <c r="P78" s="12">
        <v>2</v>
      </c>
      <c r="Q78" s="12">
        <v>1</v>
      </c>
      <c r="R78" s="12">
        <v>4</v>
      </c>
    </row>
    <row r="79" spans="1:23" x14ac:dyDescent="0.35">
      <c r="A79" s="113" t="s">
        <v>115</v>
      </c>
      <c r="B79" s="114"/>
      <c r="C79" s="114"/>
      <c r="D79" s="114"/>
      <c r="E79" s="114"/>
      <c r="F79" s="115"/>
      <c r="G79" s="106"/>
      <c r="H79" s="107" t="s">
        <v>116</v>
      </c>
      <c r="I79" s="108"/>
      <c r="J79" s="108"/>
      <c r="K79" s="108"/>
      <c r="L79" s="109"/>
      <c r="M79" s="12">
        <v>0</v>
      </c>
      <c r="N79" s="12">
        <v>9</v>
      </c>
      <c r="O79" s="12">
        <v>2</v>
      </c>
      <c r="P79" s="12">
        <v>8</v>
      </c>
      <c r="Q79" s="12">
        <v>3</v>
      </c>
      <c r="R79" s="12">
        <v>6</v>
      </c>
    </row>
    <row r="80" spans="1:23" ht="30" customHeight="1" x14ac:dyDescent="0.35">
      <c r="A80" s="116" t="s">
        <v>117</v>
      </c>
      <c r="B80" s="117"/>
      <c r="C80" s="117"/>
      <c r="D80" s="117"/>
      <c r="E80" s="117"/>
      <c r="F80" s="118"/>
      <c r="G80" s="106"/>
      <c r="H80" s="119" t="s">
        <v>118</v>
      </c>
      <c r="I80" s="120"/>
      <c r="J80" s="120"/>
      <c r="K80" s="120"/>
      <c r="L80" s="121"/>
      <c r="M80" s="16">
        <v>1</v>
      </c>
      <c r="N80" s="16">
        <v>1</v>
      </c>
      <c r="O80" s="13">
        <v>1</v>
      </c>
      <c r="P80" s="13">
        <v>1</v>
      </c>
      <c r="Q80" s="13">
        <v>1</v>
      </c>
      <c r="R80" s="13">
        <v>1</v>
      </c>
    </row>
    <row r="82" spans="1:18" ht="51.5" customHeight="1" x14ac:dyDescent="0.35">
      <c r="A82" s="122" t="s">
        <v>190</v>
      </c>
      <c r="B82" s="122"/>
      <c r="C82" s="122"/>
      <c r="D82" s="122"/>
      <c r="E82" s="122"/>
      <c r="F82" s="122"/>
      <c r="G82" s="122"/>
      <c r="H82" s="122"/>
      <c r="I82" s="122"/>
      <c r="J82" s="122"/>
      <c r="K82" s="122"/>
      <c r="L82" s="122"/>
      <c r="M82" s="122"/>
      <c r="N82" s="122"/>
      <c r="O82" s="122"/>
      <c r="P82" s="122"/>
      <c r="Q82" s="122"/>
      <c r="R82" s="122"/>
    </row>
    <row r="84" spans="1:18" x14ac:dyDescent="0.35">
      <c r="D84" s="10"/>
    </row>
  </sheetData>
  <mergeCells count="48">
    <mergeCell ref="A82:R82"/>
    <mergeCell ref="A74:F74"/>
    <mergeCell ref="G74:G80"/>
    <mergeCell ref="H74:L74"/>
    <mergeCell ref="A75:F75"/>
    <mergeCell ref="H75:L75"/>
    <mergeCell ref="A76:F76"/>
    <mergeCell ref="H76:L76"/>
    <mergeCell ref="A77:F77"/>
    <mergeCell ref="H77:L77"/>
    <mergeCell ref="A78:F78"/>
    <mergeCell ref="H78:L78"/>
    <mergeCell ref="A79:F79"/>
    <mergeCell ref="H79:L79"/>
    <mergeCell ref="A80:F80"/>
    <mergeCell ref="H80:L80"/>
    <mergeCell ref="C2:C6"/>
    <mergeCell ref="C55:C56"/>
    <mergeCell ref="R4:R6"/>
    <mergeCell ref="F5:F6"/>
    <mergeCell ref="G5:I5"/>
    <mergeCell ref="L4:L6"/>
    <mergeCell ref="C15:C16"/>
    <mergeCell ref="C37:C38"/>
    <mergeCell ref="D2:D6"/>
    <mergeCell ref="J4:J6"/>
    <mergeCell ref="E3:E6"/>
    <mergeCell ref="F3:L3"/>
    <mergeCell ref="F4:I4"/>
    <mergeCell ref="C46:C47"/>
    <mergeCell ref="C49:C50"/>
    <mergeCell ref="C53:C54"/>
    <mergeCell ref="C59:C60"/>
    <mergeCell ref="C67:C68"/>
    <mergeCell ref="A72:B72"/>
    <mergeCell ref="M2:R2"/>
    <mergeCell ref="K4:K6"/>
    <mergeCell ref="P4:P6"/>
    <mergeCell ref="Q4:Q6"/>
    <mergeCell ref="M4:M6"/>
    <mergeCell ref="N4:N6"/>
    <mergeCell ref="O4:O6"/>
    <mergeCell ref="M3:N3"/>
    <mergeCell ref="O3:P3"/>
    <mergeCell ref="Q3:R3"/>
    <mergeCell ref="E2:L2"/>
    <mergeCell ref="A2:A6"/>
    <mergeCell ref="B2:B6"/>
  </mergeCells>
  <pageMargins left="0.31496062992125984" right="0.31496062992125984" top="0.35433070866141736" bottom="0.35433070866141736" header="0.31496062992125984" footer="0.31496062992125984"/>
  <pageSetup paperSize="9" scale="95" orientation="landscape" r:id="rId1"/>
  <colBreaks count="1" manualBreakCount="1">
    <brk id="1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SAK</cp:lastModifiedBy>
  <cp:lastPrinted>2024-02-04T14:21:41Z</cp:lastPrinted>
  <dcterms:created xsi:type="dcterms:W3CDTF">2018-07-10T05:20:45Z</dcterms:created>
  <dcterms:modified xsi:type="dcterms:W3CDTF">2024-11-18T09:06:32Z</dcterms:modified>
</cp:coreProperties>
</file>